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ndocp-my.sharepoint.com/personal/julian_valencia_fondocolombiaenpaz_gov_co/Documents/Escritorio/"/>
    </mc:Choice>
  </mc:AlternateContent>
  <xr:revisionPtr revIDLastSave="0" documentId="8_{C3A065B5-DD20-4BC4-9A5A-C5507E16B33F}" xr6:coauthVersionLast="47" xr6:coauthVersionMax="47" xr10:uidLastSave="{00000000-0000-0000-0000-000000000000}"/>
  <bookViews>
    <workbookView xWindow="-110" yWindow="-110" windowWidth="19420" windowHeight="10300" tabRatio="841" xr2:uid="{00000000-000D-0000-FFFF-FFFF00000000}"/>
  </bookViews>
  <sheets>
    <sheet name="F-GD-07 Impresión" sheetId="30" r:id="rId1"/>
    <sheet name="Listas" sheetId="20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Listas!$E$1:$E$148</definedName>
    <definedName name="_xlnm.Print_Area" localSheetId="0">'F-GD-07 Impresión'!$A$2:$BP$50</definedName>
    <definedName name="_xlnm.Print_Area" localSheetId="1">#REF!</definedName>
    <definedName name="_xlnm.Print_Area">#REF!</definedName>
    <definedName name="B">[1]InventarioBase!#REF!</definedName>
    <definedName name="BASE" localSheetId="1">#REF!</definedName>
    <definedName name="BASE">#REF!</definedName>
    <definedName name="Dependencia">[2]Ofi!$A$2:$A$54</definedName>
    <definedName name="Dependencias" localSheetId="0">'F-GD-07 Impresión'!$CC$447:$CC$495</definedName>
    <definedName name="Dependencias" localSheetId="1">'[3]FUID F-GD-07'!#REF!</definedName>
    <definedName name="Dependencias">#REF!</definedName>
    <definedName name="_xlnm.Print_Titles" localSheetId="0">'F-GD-07 Impresión'!$2:$22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0" l="1"/>
  <c r="BB24" i="30" l="1"/>
  <c r="BB25" i="30"/>
  <c r="BB26" i="30"/>
  <c r="BB27" i="30"/>
  <c r="BB28" i="30"/>
  <c r="BB29" i="30"/>
  <c r="BB30" i="30"/>
  <c r="BB31" i="30"/>
  <c r="BB32" i="30"/>
  <c r="BB33" i="30"/>
  <c r="BB34" i="30"/>
  <c r="BB35" i="30"/>
  <c r="BB36" i="30"/>
  <c r="BB37" i="30"/>
  <c r="BB38" i="30"/>
  <c r="BB39" i="30"/>
  <c r="BB40" i="30"/>
  <c r="BB41" i="30"/>
  <c r="BB42" i="30"/>
  <c r="BB43" i="30"/>
  <c r="BB44" i="30"/>
  <c r="BB45" i="30"/>
  <c r="BB46" i="30"/>
  <c r="BB47" i="30"/>
  <c r="BB48" i="30"/>
  <c r="BB49" i="30"/>
  <c r="BA24" i="30"/>
  <c r="BA25" i="30"/>
  <c r="BA26" i="30"/>
  <c r="BA27" i="30"/>
  <c r="BA28" i="30"/>
  <c r="BA29" i="30"/>
  <c r="BA30" i="30"/>
  <c r="BA31" i="30"/>
  <c r="BA32" i="30"/>
  <c r="BA33" i="30"/>
  <c r="BA34" i="30"/>
  <c r="BA35" i="30"/>
  <c r="BA36" i="30"/>
  <c r="BA37" i="30"/>
  <c r="BA38" i="30"/>
  <c r="BA39" i="30"/>
  <c r="BA40" i="30"/>
  <c r="BA41" i="30"/>
  <c r="BA42" i="30"/>
  <c r="BA43" i="30"/>
  <c r="BA44" i="30"/>
  <c r="BA45" i="30"/>
  <c r="BA46" i="30"/>
  <c r="BA47" i="30"/>
  <c r="BA48" i="30"/>
  <c r="BA49" i="30"/>
  <c r="AX24" i="30"/>
  <c r="AY24" i="30"/>
  <c r="AZ24" i="30"/>
  <c r="AX25" i="30"/>
  <c r="AY25" i="30"/>
  <c r="AZ25" i="30"/>
  <c r="AX26" i="30"/>
  <c r="AY26" i="30"/>
  <c r="AZ26" i="30"/>
  <c r="AX27" i="30"/>
  <c r="AY27" i="30"/>
  <c r="AZ27" i="30"/>
  <c r="AX28" i="30"/>
  <c r="AY28" i="30"/>
  <c r="AZ28" i="30"/>
  <c r="AX29" i="30"/>
  <c r="AY29" i="30"/>
  <c r="AZ29" i="30"/>
  <c r="AX30" i="30"/>
  <c r="AY30" i="30"/>
  <c r="AZ30" i="30"/>
  <c r="AX31" i="30"/>
  <c r="AY31" i="30"/>
  <c r="AZ31" i="30"/>
  <c r="AX32" i="30"/>
  <c r="AY32" i="30"/>
  <c r="AZ32" i="30"/>
  <c r="AX33" i="30"/>
  <c r="AY33" i="30"/>
  <c r="AZ33" i="30"/>
  <c r="AX34" i="30"/>
  <c r="AY34" i="30"/>
  <c r="AZ34" i="30"/>
  <c r="AX35" i="30"/>
  <c r="AY35" i="30"/>
  <c r="AZ35" i="30"/>
  <c r="AX36" i="30"/>
  <c r="AY36" i="30"/>
  <c r="AZ36" i="30"/>
  <c r="AX37" i="30"/>
  <c r="AY37" i="30"/>
  <c r="AZ37" i="30"/>
  <c r="AX38" i="30"/>
  <c r="AY38" i="30"/>
  <c r="AZ38" i="30"/>
  <c r="AX39" i="30"/>
  <c r="AY39" i="30"/>
  <c r="AZ39" i="30"/>
  <c r="AX40" i="30"/>
  <c r="AY40" i="30"/>
  <c r="AZ40" i="30"/>
  <c r="AX41" i="30"/>
  <c r="AY41" i="30"/>
  <c r="AZ41" i="30"/>
  <c r="AX42" i="30"/>
  <c r="AY42" i="30"/>
  <c r="AZ42" i="30"/>
  <c r="AX43" i="30"/>
  <c r="AY43" i="30"/>
  <c r="AZ43" i="30"/>
  <c r="AX44" i="30"/>
  <c r="AY44" i="30"/>
  <c r="AZ44" i="30"/>
  <c r="AX45" i="30"/>
  <c r="AY45" i="30"/>
  <c r="AZ45" i="30"/>
  <c r="AX46" i="30"/>
  <c r="AY46" i="30"/>
  <c r="AZ46" i="30"/>
  <c r="AX47" i="30"/>
  <c r="AY47" i="30"/>
  <c r="AZ47" i="30"/>
  <c r="AX48" i="30"/>
  <c r="AY48" i="30"/>
  <c r="AZ48" i="30"/>
  <c r="AX49" i="30"/>
  <c r="AY49" i="30"/>
  <c r="AZ49" i="30"/>
  <c r="AV24" i="30"/>
  <c r="AV25" i="30"/>
  <c r="AV26" i="30"/>
  <c r="AV27" i="30"/>
  <c r="AV28" i="30"/>
  <c r="AV29" i="30"/>
  <c r="AV30" i="30"/>
  <c r="AV31" i="30"/>
  <c r="AV32" i="30"/>
  <c r="AV33" i="30"/>
  <c r="AV34" i="30"/>
  <c r="AV35" i="30"/>
  <c r="AV36" i="30"/>
  <c r="AV37" i="30"/>
  <c r="AV38" i="30"/>
  <c r="AV39" i="30"/>
  <c r="AV40" i="30"/>
  <c r="AV41" i="30"/>
  <c r="AV42" i="30"/>
  <c r="AV43" i="30"/>
  <c r="AV44" i="30"/>
  <c r="AV45" i="30"/>
  <c r="AV46" i="30"/>
  <c r="AV47" i="30"/>
  <c r="AV48" i="30"/>
  <c r="AV49" i="30"/>
  <c r="AU24" i="30"/>
  <c r="AU25" i="30"/>
  <c r="AU26" i="30"/>
  <c r="AU27" i="30"/>
  <c r="AU28" i="30"/>
  <c r="AU29" i="30"/>
  <c r="AU30" i="30"/>
  <c r="AU31" i="30"/>
  <c r="AU32" i="30"/>
  <c r="AU33" i="30"/>
  <c r="AU34" i="30"/>
  <c r="AU35" i="30"/>
  <c r="AU36" i="30"/>
  <c r="AU37" i="30"/>
  <c r="AU38" i="30"/>
  <c r="AU39" i="30"/>
  <c r="AU40" i="30"/>
  <c r="AU41" i="30"/>
  <c r="AU42" i="30"/>
  <c r="AU43" i="30"/>
  <c r="AU44" i="30"/>
  <c r="AU45" i="30"/>
  <c r="AU46" i="30"/>
  <c r="AU47" i="30"/>
  <c r="AU48" i="30"/>
  <c r="AU49" i="30"/>
  <c r="AT24" i="30"/>
  <c r="AT25" i="30"/>
  <c r="AT26" i="30"/>
  <c r="AT27" i="30"/>
  <c r="AT28" i="30"/>
  <c r="AT29" i="30"/>
  <c r="AT30" i="30"/>
  <c r="AT31" i="30"/>
  <c r="AT32" i="30"/>
  <c r="AT33" i="30"/>
  <c r="AT34" i="30"/>
  <c r="AT35" i="30"/>
  <c r="AT36" i="30"/>
  <c r="AT37" i="30"/>
  <c r="AT38" i="30"/>
  <c r="AT39" i="30"/>
  <c r="AT40" i="30"/>
  <c r="AT41" i="30"/>
  <c r="AT42" i="30"/>
  <c r="AT43" i="30"/>
  <c r="AT44" i="30"/>
  <c r="AT45" i="30"/>
  <c r="AT46" i="30"/>
  <c r="AT47" i="30"/>
  <c r="AT48" i="30"/>
  <c r="AT49" i="30"/>
  <c r="AS24" i="30"/>
  <c r="AS25" i="30"/>
  <c r="AS26" i="30"/>
  <c r="AS27" i="30"/>
  <c r="AS28" i="30"/>
  <c r="AS29" i="30"/>
  <c r="AS30" i="30"/>
  <c r="AS31" i="30"/>
  <c r="AS32" i="30"/>
  <c r="AS33" i="30"/>
  <c r="AS34" i="30"/>
  <c r="AS35" i="30"/>
  <c r="AS36" i="30"/>
  <c r="AS37" i="30"/>
  <c r="AS38" i="30"/>
  <c r="AS39" i="30"/>
  <c r="AS40" i="30"/>
  <c r="AS41" i="30"/>
  <c r="AS42" i="30"/>
  <c r="AS43" i="30"/>
  <c r="AS44" i="30"/>
  <c r="AS45" i="30"/>
  <c r="AS46" i="30"/>
  <c r="AS47" i="30"/>
  <c r="AS48" i="30"/>
  <c r="AS49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G24" i="30"/>
  <c r="AG25" i="30"/>
  <c r="AG26" i="30"/>
  <c r="AG27" i="30"/>
  <c r="AG28" i="30"/>
  <c r="AG29" i="30"/>
  <c r="AG30" i="30"/>
  <c r="AG31" i="30"/>
  <c r="AG32" i="30"/>
  <c r="AG33" i="30"/>
  <c r="AG34" i="30"/>
  <c r="AG35" i="30"/>
  <c r="AG36" i="30"/>
  <c r="AG37" i="30"/>
  <c r="AG38" i="30"/>
  <c r="AG39" i="30"/>
  <c r="AG40" i="30"/>
  <c r="AG41" i="30"/>
  <c r="AG42" i="30"/>
  <c r="AG43" i="30"/>
  <c r="AG44" i="30"/>
  <c r="AG45" i="30"/>
  <c r="AG46" i="30"/>
  <c r="AG47" i="30"/>
  <c r="AG48" i="30"/>
  <c r="AG49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36" i="30"/>
  <c r="AC37" i="30"/>
  <c r="AC38" i="30"/>
  <c r="AC39" i="30"/>
  <c r="AC40" i="30"/>
  <c r="AC41" i="30"/>
  <c r="AC42" i="30"/>
  <c r="AC43" i="30"/>
  <c r="AC44" i="30"/>
  <c r="AC45" i="30"/>
  <c r="AC46" i="30"/>
  <c r="AC47" i="30"/>
  <c r="AC48" i="30"/>
  <c r="AC49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1" i="30"/>
  <c r="C42" i="30"/>
  <c r="C43" i="30"/>
  <c r="C44" i="30"/>
  <c r="C45" i="30"/>
  <c r="C46" i="30"/>
  <c r="C47" i="30"/>
  <c r="C48" i="30"/>
  <c r="C49" i="30"/>
  <c r="AN23" i="30"/>
  <c r="AL23" i="30"/>
  <c r="AJ23" i="30"/>
  <c r="AC23" i="30"/>
  <c r="AG23" i="30"/>
  <c r="AP23" i="30"/>
  <c r="AQ23" i="30"/>
  <c r="AS23" i="30"/>
  <c r="AT23" i="30"/>
  <c r="AU23" i="30"/>
  <c r="AV23" i="30"/>
  <c r="BA23" i="30"/>
  <c r="AZ23" i="30"/>
  <c r="AY23" i="30"/>
  <c r="AX23" i="30"/>
  <c r="C23" i="30"/>
  <c r="F23" i="30"/>
  <c r="U23" i="30"/>
  <c r="BB23" i="30" l="1"/>
</calcChain>
</file>

<file path=xl/sharedStrings.xml><?xml version="1.0" encoding="utf-8"?>
<sst xmlns="http://schemas.openxmlformats.org/spreadsheetml/2006/main" count="711" uniqueCount="591">
  <si>
    <t>10000 - Despacho del Presidente de la República</t>
  </si>
  <si>
    <t>20000 - Despacho del Vicepresidente de la República</t>
  </si>
  <si>
    <t>30000 - Dirección del Departamento Administrativo de la Presidencia de la República</t>
  </si>
  <si>
    <t>31010 - Alta Consejería Presidencial para la Gestión Pública y Privada</t>
  </si>
  <si>
    <t>31020 - Alta Consejería Presidencial para Asuntos Políticos</t>
  </si>
  <si>
    <t>31030 - Alta Consejería Presidencial para las Regiones y la Participación Ciudadana</t>
  </si>
  <si>
    <t>31060 - Alta Consejería Presidencial para la Convivencia Ciudadana</t>
  </si>
  <si>
    <t>31070 - Alta Consejería Presidencial para las Comunicaciones</t>
  </si>
  <si>
    <t>31080 - Alta Consejería Presidencial para la Equidad de la Mujer</t>
  </si>
  <si>
    <t>31090 - Alta Consejería Presidencial para el Buen Gobierno y la Eficiencia Administrativa</t>
  </si>
  <si>
    <t>31100 - Alta Consejería Presidencial para Programas Especiales</t>
  </si>
  <si>
    <t>31120 - Ofician del Alto Comisionado para la Paz</t>
  </si>
  <si>
    <t>32000 - Alto Asesor de Seguridad Nacional</t>
  </si>
  <si>
    <t>33010 - Secretaría Privada</t>
  </si>
  <si>
    <t>33020 - Secretaría Jurídica</t>
  </si>
  <si>
    <t>33040 - Secretaría de Prensa</t>
  </si>
  <si>
    <t>33050 - Secretaría para la Seguridad Presidencial</t>
  </si>
  <si>
    <t>33060 - Secretaría de Transparencia</t>
  </si>
  <si>
    <t>34000 - Programas Presidenciales</t>
  </si>
  <si>
    <t>34010 - Programa Presidencial para el Sistema Nacional de Juventud  "Colombia Joven"</t>
  </si>
  <si>
    <t>34040 - Programa Presidencial para la Acción Integral contra Minas Antipersonal</t>
  </si>
  <si>
    <t>34050 - Programa Presidencial para la Formulación de Estrategias y Acciones para el Desarrollo Integral de la Población Afrocolombiana, Negra, Palenquera y Raizal.</t>
  </si>
  <si>
    <t>35000 - Casa Militar</t>
  </si>
  <si>
    <t>40000 - Subdirección General</t>
  </si>
  <si>
    <t>50000 - Subdirección de Operaciones</t>
  </si>
  <si>
    <t>50001 - Grupo de Atención al Usuario y Servicios Compartidos</t>
  </si>
  <si>
    <t>51010 - Oficina de Planeación</t>
  </si>
  <si>
    <t>51020 - Oficina de Control Interno</t>
  </si>
  <si>
    <t>51030 - Oficina de Control Interno Disciplinario</t>
  </si>
  <si>
    <t>52010 - Área Administrativa</t>
  </si>
  <si>
    <t>52011 - Grupo de Gestión Documental</t>
  </si>
  <si>
    <t>52012 - Grupo de Infraestructura</t>
  </si>
  <si>
    <t>52013 - Grupo de Mantenimiento</t>
  </si>
  <si>
    <t>52015 - Grupo de Servicios Generales</t>
  </si>
  <si>
    <t>52016 - Grupo de Transportes</t>
  </si>
  <si>
    <t>52017 - Grupo de Telecomunicaciones</t>
  </si>
  <si>
    <t>52018 - Grupo de Salones de Estado y Casa Privadas</t>
  </si>
  <si>
    <t>52020 - Área Financiera</t>
  </si>
  <si>
    <t>52021 - Grupo de Central de Cuentas</t>
  </si>
  <si>
    <t>52022 - Grupo de Contabilidad</t>
  </si>
  <si>
    <t>52023 - Grupo de Pagaduría</t>
  </si>
  <si>
    <t>52024 - Grupo de Presupuesto</t>
  </si>
  <si>
    <t>52030 - Área de Contratos</t>
  </si>
  <si>
    <t>52040 - Área de Talento Humano</t>
  </si>
  <si>
    <t>52041 - Grupo de Bienestar y Responsabilidad Social</t>
  </si>
  <si>
    <t>52050 - Área de Información y Sistemas</t>
  </si>
  <si>
    <t>60000 - Fondos Cuenta</t>
  </si>
  <si>
    <t>61000 - Fondo de Programas Especiales para la Paz</t>
  </si>
  <si>
    <t>31120 - Oficina del Alto Comisionado para la Paz</t>
  </si>
  <si>
    <t>34020 - Programa Presidencial de los Derechos Humanos y Derecho Internacional Humanitario</t>
  </si>
  <si>
    <t>34060 - Programa Presidencial para la Formulación de Estrategias y Acciones para el Desarrollo Integral de los Pueblos Indígenas de Colombia</t>
  </si>
  <si>
    <t>52014 - Grupo de Recursos Físicos</t>
  </si>
  <si>
    <t>MES</t>
  </si>
  <si>
    <t>AÑO</t>
  </si>
  <si>
    <t>INICIAL</t>
  </si>
  <si>
    <t>FINAL</t>
  </si>
  <si>
    <t>CARPETA</t>
  </si>
  <si>
    <t>TOMO</t>
  </si>
  <si>
    <t>OTRO</t>
  </si>
  <si>
    <t>DEPARTAMENTO ADMINISTRATIVO DE LA PRESIDENCIA DE LA REPÚBLICA</t>
  </si>
  <si>
    <t>Cual?</t>
  </si>
  <si>
    <t>DÍA</t>
  </si>
  <si>
    <t>Nombre:</t>
  </si>
  <si>
    <t>Firma:</t>
  </si>
  <si>
    <t>Lugar:</t>
  </si>
  <si>
    <t>FRECUENCIA DE CONSULTA</t>
  </si>
  <si>
    <t>OBJETO DE LA TRANSFERENCIA:
(seleccione sólo uno)</t>
  </si>
  <si>
    <t>PU</t>
  </si>
  <si>
    <t>PC</t>
  </si>
  <si>
    <t>PR</t>
  </si>
  <si>
    <t>**Calificación</t>
  </si>
  <si>
    <t>***
DDHH
DIH</t>
  </si>
  <si>
    <t>NOMBRE DE LA SERIE Y/O SUBSERIE DOCUMENTAL</t>
  </si>
  <si>
    <t>ELABORADO POR:</t>
  </si>
  <si>
    <t>Fecha:</t>
  </si>
  <si>
    <t>ENTREGADO POR:</t>
  </si>
  <si>
    <t>RECIBIDO POR:</t>
  </si>
  <si>
    <t>Dependencia</t>
  </si>
  <si>
    <t>No. DE
ORDEN</t>
  </si>
  <si>
    <t>CAJA</t>
  </si>
  <si>
    <t>Número de folios</t>
  </si>
  <si>
    <t xml:space="preserve">FORMATO ÚNICO DE INVENTARIO DOCUMENTAL - FUID </t>
  </si>
  <si>
    <t xml:space="preserve"> </t>
  </si>
  <si>
    <t>*Soportes diferentes del papel (ej. USB, CD, Casettes etc.)
**PU: Información Pública
**PC: Información Pública Clasificada
**PR: Información Pública Reservada
*** Información relativa a Derechos Humanos (DDHH) o Derecho Internacional Humanitario (DIH)</t>
  </si>
  <si>
    <t>Unidad de Conservación</t>
  </si>
  <si>
    <t>NOMBRE EXPEDIENTE (ASUNTO)</t>
  </si>
  <si>
    <t>UNIDAD ADMINISTRATIVA</t>
  </si>
  <si>
    <t>ARCHIVO DE GESTIÓN</t>
  </si>
  <si>
    <t>Código y Nombre de la Dependencia</t>
  </si>
  <si>
    <t>Año Aprobación TRD</t>
  </si>
  <si>
    <t>Clasificación</t>
  </si>
  <si>
    <t>Selección</t>
  </si>
  <si>
    <t>Soporte</t>
  </si>
  <si>
    <t>Frecuencia de Consulta</t>
  </si>
  <si>
    <t>Seleccione Dependencia Productora</t>
  </si>
  <si>
    <t>Seleccione el nombre de la dependencia de mayor jerarquía de la cual dependa la oficina productora</t>
  </si>
  <si>
    <t>CICLO</t>
  </si>
  <si>
    <t>Seleccione--</t>
  </si>
  <si>
    <t>ARCHIVO CENTRAL</t>
  </si>
  <si>
    <t>1000000 - Despacho del Presidente de la República</t>
  </si>
  <si>
    <t>Otro</t>
  </si>
  <si>
    <t>1100000 - Despacho del Vicepresidente de la República</t>
  </si>
  <si>
    <t>1103000 - Secretaría de Transparencia</t>
  </si>
  <si>
    <t>1200000 - Despacho del Director del Departamento</t>
  </si>
  <si>
    <t>1202000 - Secretaría Privada</t>
  </si>
  <si>
    <t>1206000 - Oficina del Alto Comisionado para la Paz</t>
  </si>
  <si>
    <t>1207000 - Consejería Presidencial para la Estabilización y la Consolidación</t>
  </si>
  <si>
    <t>1219000 - Subdirección General</t>
  </si>
  <si>
    <t>1219100 - Dirección Administrativa y Financiera</t>
  </si>
  <si>
    <t>1219110 - Área Administrativa</t>
  </si>
  <si>
    <t>1219130 - Área Financiera</t>
  </si>
  <si>
    <t>1219200 - Área de Talento Humano</t>
  </si>
  <si>
    <t>1219300 - Área de Tecnologías y Sistemas de Información</t>
  </si>
  <si>
    <t>100000 - DESPACHO DEL PRESIDENTE DE LA REPÚBLICA</t>
  </si>
  <si>
    <t>100100 - DESPACHO DEL VICEPRESIDENTE DE LA REPÚBLICA</t>
  </si>
  <si>
    <t>110000 - DESPACHO DEL DIRECTOR DEL DEPARTAMENTO</t>
  </si>
  <si>
    <t>111200 - ALTA CONSEJERÍA PRESIDENCIAL PARA EL SECTOR PRIVADO Y COMPETITIVIDAD</t>
  </si>
  <si>
    <t>111700 - ALTA CONSEJERÍA PRESIDENCIAL PARA EL POSCONFLICTO</t>
  </si>
  <si>
    <t>112000 - OFICINA DEL ALTO COMISIONADO PARA LA PAZ</t>
  </si>
  <si>
    <t>110100 - SECRETARÍA PRIVADA</t>
  </si>
  <si>
    <t>110300 - SECRETARÍA DE TRANSPARENCIA</t>
  </si>
  <si>
    <t>111500 - DIRECCIÓN DE GESTIÓN GENERAL</t>
  </si>
  <si>
    <t>111100 - DIRECCIÓN DE OPERACIONES</t>
  </si>
  <si>
    <t>111140 - ÁREA ADMINISTRATIVA</t>
  </si>
  <si>
    <t>111150 - ÁREA FINANCIERA</t>
  </si>
  <si>
    <t>111170 - ÁREA DE TALENTO HUMANO</t>
  </si>
  <si>
    <t>111190 - ÁREA DE TECNOLOGIAS Y SISTEMAS DE INFORMACIÓN</t>
  </si>
  <si>
    <t>100160 - CONSEJERÍA PRESIDENCIAL PARA LOS DERECHOS HUMANOS</t>
  </si>
  <si>
    <t>100170 - CONSEJERÍA PRESIDENCIAL DE SEGURIDAD</t>
  </si>
  <si>
    <t>100140 - DIRECCIÓN DE SEGUIMIENTO Y EVALUACIÓN A LOS ACUERDOS DE PAZ</t>
  </si>
  <si>
    <t>100150 - DIRECCIÓN DE POLÍTICA INTEGRAL PARA LA LUCHA CONTRA DROGAS ILÍCITAS</t>
  </si>
  <si>
    <t>100110 - DIRECCIÓN DE PROYECTOS ESPECIALES</t>
  </si>
  <si>
    <t>110400 - CONSEJERÍA PRESIDENCIAL PARA LA EQUIDAD DE LA MUJER</t>
  </si>
  <si>
    <t>112010 - DIRECCIÓN TEMÁTICA</t>
  </si>
  <si>
    <t>112011 - DIRECCIÓN DE PEDAGOGÍA Y PROMOCIÓN DE LA PAZ</t>
  </si>
  <si>
    <t>110120 - CASA MILITAR</t>
  </si>
  <si>
    <t>110130 - DIRECCIÓN DE EVENTOS</t>
  </si>
  <si>
    <t>110140 - DIRECCIÓN DE DISCURSOS</t>
  </si>
  <si>
    <t>110200 - SECRETARÍA JURÍDICA</t>
  </si>
  <si>
    <t>110301 - Grupo Revisión y Análisis de Peticiones, Denuncias y Reclamos de Corrupción (GRAP)</t>
  </si>
  <si>
    <t>110302 - Grupo de Política de Transparencia, Acceso a la Información y Lucha contra la Corrupción (GTALCC)</t>
  </si>
  <si>
    <t>110303 - Grupo Laboratorio de Innovación en Lucha contra la Corrupción</t>
  </si>
  <si>
    <t>114000 - SECRETARÍA DE PRENSA</t>
  </si>
  <si>
    <t>111600 - DIRECCIÓN DE GOBIERNO Y ÁREAS ESTRATÉGICAS</t>
  </si>
  <si>
    <t>110500 - DIRECCIÓN PARA ASUNTOS POLÍTICOS</t>
  </si>
  <si>
    <t>115000 - DIRECCIÓN DEL SISTEMA NACIONAL DE JUVENTUD "COLOMBIA JOVEN"</t>
  </si>
  <si>
    <t>111510 - OFICINA DE PLANEACIÓN</t>
  </si>
  <si>
    <t>111520 - OFICINA DE CONTROL INTERNO</t>
  </si>
  <si>
    <t>111102 - Grupo de Atención a la Ciudadanía</t>
  </si>
  <si>
    <t>111130 - OFICINA DE CONTROL INTERNO DISCIPLINARIO</t>
  </si>
  <si>
    <t>111141 - Grupo Gestión Documental</t>
  </si>
  <si>
    <t>111142 - Grupo de Recursos  Físicos</t>
  </si>
  <si>
    <t>111144 - Grupo de Transportes</t>
  </si>
  <si>
    <t>111148 - Grupo de Infraestructura de Bienes Muebles e Inmuebles</t>
  </si>
  <si>
    <t>111149 - Grupo de Conservación de Bienes Muebles e Inmuebles Culturales</t>
  </si>
  <si>
    <t>111181 - Grupo de Servicios Generales, Salones de Estado y Casas Privadas</t>
  </si>
  <si>
    <t>111182 - Grupo de Adquisición de Obras, Bienes y Servicios</t>
  </si>
  <si>
    <t>111183 - Grupo de Mantenimiento de Bienes Muebles e Inmuebles</t>
  </si>
  <si>
    <t>111151 - Grupo de Central de Cuentas</t>
  </si>
  <si>
    <t>111152 - Grupo de Contabilidad</t>
  </si>
  <si>
    <t>111153 - Grupo de Pagaduría</t>
  </si>
  <si>
    <t>111154 - Grupo de Presupuesto</t>
  </si>
  <si>
    <t>111160 - ÁREA DE CONTRATOS</t>
  </si>
  <si>
    <t>111171 - Grupo de Bienestar y Responsabilidad Social</t>
  </si>
  <si>
    <t>111172 - Grupo de Vinculaciones</t>
  </si>
  <si>
    <t>111173 - Grupo de Nómina</t>
  </si>
  <si>
    <t>111174 - Grupo de Comisiones y Viáticos</t>
  </si>
  <si>
    <t>111175 - Grupo de Seguridad y Salud en el Trabajo</t>
  </si>
  <si>
    <t>111191 - Grupo de Telecomunicaciones</t>
  </si>
  <si>
    <t>111192 - Grupo de Redes</t>
  </si>
  <si>
    <t>111193 - Grupo de Soporte de TI y Mesa de Ayuda</t>
  </si>
  <si>
    <t>111194 - Grupo de Plataforma de TI</t>
  </si>
  <si>
    <t>111300 - FONDO DE PROGRAMAS ESPECIALES PARA LA PAZ</t>
  </si>
  <si>
    <t>100000-Despacho del Presidente de La República</t>
  </si>
  <si>
    <t>100100-Despacho del Vicepresidente de La República</t>
  </si>
  <si>
    <t>100110-Dirección Para Proyectos Especiales</t>
  </si>
  <si>
    <t>100120-Dirección Para La Coordinación de Infraestructura</t>
  </si>
  <si>
    <t>100130-Dirección Para La Coordinación de Vivienda</t>
  </si>
  <si>
    <t xml:space="preserve">110000-Despacho del Director del departamento </t>
  </si>
  <si>
    <t>110100-Secretaría Privada</t>
  </si>
  <si>
    <t>110110-Secretaría Para La Seguridad Presidencial</t>
  </si>
  <si>
    <t>110120-Casa Militar</t>
  </si>
  <si>
    <t>110130-Dirección de Eventos</t>
  </si>
  <si>
    <t>110140-Dirección de Discursos</t>
  </si>
  <si>
    <t>110200-Secretaría Jurídica</t>
  </si>
  <si>
    <t>110300-Secretaría de Transparencia</t>
  </si>
  <si>
    <t>110400-Consejería Presidencial Para La Equidad de La Mujer</t>
  </si>
  <si>
    <t>110500-Dirección Para Asuntos Políticos</t>
  </si>
  <si>
    <t>111100-Subdirección de Operaciones</t>
  </si>
  <si>
    <t>111102-Grupo de Atención A La Ciudadanía</t>
  </si>
  <si>
    <t>111130-Oficina de Control Interno Disciplinario</t>
  </si>
  <si>
    <t>111140-Área Administrativa</t>
  </si>
  <si>
    <t>111141-Grupo Gestión Documental</t>
  </si>
  <si>
    <t>111142-Grupo de Recursos  Físicos</t>
  </si>
  <si>
    <t>111144-Grupo de Transportes</t>
  </si>
  <si>
    <t>111148-Grupo de Infraestructura Y Mantenimiento de Bienes Muebles E Inmuebles</t>
  </si>
  <si>
    <t>111149-Grupo de Conservación de Bienes Muebles E Inmuebles Culturales</t>
  </si>
  <si>
    <t>111150-Área Financiera</t>
  </si>
  <si>
    <t>111151-Grupo de Central de Cuentas</t>
  </si>
  <si>
    <t>111152-Grupo de Contabilidad</t>
  </si>
  <si>
    <t>111153-Grupo de Pagaduría</t>
  </si>
  <si>
    <t>111154-Grupo de Presupuesto</t>
  </si>
  <si>
    <t>111160-Área Contratos</t>
  </si>
  <si>
    <t>111170-Área de Talento Humano</t>
  </si>
  <si>
    <t>111171-Grupo de Bienestar Y Responsabilidad Social</t>
  </si>
  <si>
    <t>111172-Grupo de Vinculaciones E Historias Laborales</t>
  </si>
  <si>
    <t>111173-Grupo de Nómina</t>
  </si>
  <si>
    <t>111174-Grupo de Comisiones Y Viáticos</t>
  </si>
  <si>
    <t>111181-Grupo de Servicios Generales, Salones de Estado Y Casas Privadas</t>
  </si>
  <si>
    <t>111182-Grupo de Adquisición de Obras, Bienes Y Servicios</t>
  </si>
  <si>
    <t>111191-Grupo de Telecomunicaciones</t>
  </si>
  <si>
    <t>111300-Fondo de Programas Especiales Para La Paz</t>
  </si>
  <si>
    <t>111400-Dirección Para Las Regiones</t>
  </si>
  <si>
    <t>111500-Dirección de Gestión General</t>
  </si>
  <si>
    <t>111510-Oficina de Planeación</t>
  </si>
  <si>
    <t>111520-Oficina de Control Interno</t>
  </si>
  <si>
    <t>111600-Dirección de Gobierno Y Áreas Estratégicas</t>
  </si>
  <si>
    <t>130000-Despacho Ministro Consejero Para El Posconflicto, derechos Humanos Y Seguridad</t>
  </si>
  <si>
    <t>130100-Consejería Presidencial Para Los derechos Humanos</t>
  </si>
  <si>
    <t>130200-Dirección Para La Acción Integral Contra Minas Antipersonales</t>
  </si>
  <si>
    <t>130300-Dirección de Seguridad</t>
  </si>
  <si>
    <t>130400-Dirección Para el Posconflicto</t>
  </si>
  <si>
    <t>140000-Despacho Ministro Consejero de Comunicaciones</t>
  </si>
  <si>
    <t>140100-Dirección Para La Estrategia de Comunicación</t>
  </si>
  <si>
    <t>140200-Dirección Para La Relación Con Los Medios</t>
  </si>
  <si>
    <t>150000-Oficina del Alto Comisionado Para La Paz</t>
  </si>
  <si>
    <t>150100-Dirección Temática</t>
  </si>
  <si>
    <t>160000-Despacho Ministro Consejero Para El Sector Privado, Competitividad Y Equidad</t>
  </si>
  <si>
    <t>160100-Consejería Presidencial Para La Primera Infancia</t>
  </si>
  <si>
    <t>160200-Consejería Presidencial del Sistema de Competitividad E Innovación</t>
  </si>
  <si>
    <t>160300-Dirección Para El Sector Privado</t>
  </si>
  <si>
    <t>160400-Dirección del Sistema Nacional de Juventud “Colombia Joven”</t>
  </si>
  <si>
    <t>21300-Programa Presidencial de Modernización, Eficiencia, Transparencia y Lucha Contra la Corrupción</t>
  </si>
  <si>
    <t>100000 - Despacho del Presidente de la República</t>
  </si>
  <si>
    <t>100100 - Despacho del Vicepresidente de la República</t>
  </si>
  <si>
    <t xml:space="preserve">110000 - Despacho del Director del Departamento </t>
  </si>
  <si>
    <t>110100 - Secretaría Privada</t>
  </si>
  <si>
    <t>110101 - Grupo de Atención de Peticiones al Presidente de la República</t>
  </si>
  <si>
    <t>110110 - Sec. Seguridad Presidencial</t>
  </si>
  <si>
    <t>110120 - Casa Militar</t>
  </si>
  <si>
    <t>110130 - Dirección de Eventos</t>
  </si>
  <si>
    <t>110140 - Dirección de Discursos</t>
  </si>
  <si>
    <t>110200 - Secretaría Jurídica</t>
  </si>
  <si>
    <t>110300 - Secretaría de Transparencia</t>
  </si>
  <si>
    <t>110400 - Consejería Presidencial para la Equidad de la Mujer</t>
  </si>
  <si>
    <t>110500 - Dirección para Asuntos Políticos</t>
  </si>
  <si>
    <t>110600 - Dirección del Sistema Nacional de Juventud "Colombia Joven"</t>
  </si>
  <si>
    <t>110700 - Dirección para Proyectos Especiales</t>
  </si>
  <si>
    <t>110800 - Dirección para la Coordinación de Infraestructura</t>
  </si>
  <si>
    <t>110900 - Dirección para la Coordinación de Vivienda</t>
  </si>
  <si>
    <t>111000 - Dirección Temática</t>
  </si>
  <si>
    <t>111100 - Subdirección de Operaciones</t>
  </si>
  <si>
    <t xml:space="preserve">111101 - Grupo Atención al Usuario y Servicios Compartidos </t>
  </si>
  <si>
    <t>111110 - Oficina de Planeación</t>
  </si>
  <si>
    <t>111120 - Oficina de Control Interno</t>
  </si>
  <si>
    <t>111130 - Oficina de Control Interno Disciplinario</t>
  </si>
  <si>
    <t>111140 - Área Administrativa</t>
  </si>
  <si>
    <t>111143 - Grupo de Servicios Generales</t>
  </si>
  <si>
    <t>111145 - Grupo de Telecomunicaciones</t>
  </si>
  <si>
    <t>111146 - Grupo de Infraestructura, Mantenimiento y Conservación de Bienes Muebles e Inmuebles</t>
  </si>
  <si>
    <t>111147 - Grupo de Mercadeo y Análisis del Sector de Bienes y Servicios</t>
  </si>
  <si>
    <t>111150 - Área Financiera</t>
  </si>
  <si>
    <t>111160 - Área Contratos</t>
  </si>
  <si>
    <t>111170 - Área de Talento Humano</t>
  </si>
  <si>
    <t>111180 - Área de Información y Sistemas</t>
  </si>
  <si>
    <t>111300 - Fondo de Programas Especiales para la Paz</t>
  </si>
  <si>
    <t>120000 - Despacho Ministro Consejero para el Gobierno y el Sector Privado</t>
  </si>
  <si>
    <t>120100 - Consejería Presidencial para la Primera Infancia</t>
  </si>
  <si>
    <t>120200 - Consejería Presidencial para el Sistema de Competitividad e Innovación</t>
  </si>
  <si>
    <t>120300 - Dirección para la Ejecución de Gobierno y Áreas Estratégicas</t>
  </si>
  <si>
    <t>120400 - Dirección para las Políticas Públicas</t>
  </si>
  <si>
    <t>120500 - Dirección para las Regiones</t>
  </si>
  <si>
    <t>130000 - Despacho Ministro Consejero para el Post-Conflicto, Derechos Humanos y Seguridad</t>
  </si>
  <si>
    <t>130100 - Consejería Presidencial para los Derechos Humanos</t>
  </si>
  <si>
    <t>130200 - Dirección para la Acción Integral Contra Minas Antipersonales</t>
  </si>
  <si>
    <t>130300 - Dirección de Seguridad</t>
  </si>
  <si>
    <t>130400 - Dirección para el Postconflicto</t>
  </si>
  <si>
    <t>140000 - Despacho Ministro Consejero de Comunicaciones</t>
  </si>
  <si>
    <t>140100 - Dirección para la Estrategia de Comunicación</t>
  </si>
  <si>
    <t>140200 - Dirección para la Relación con los Medios</t>
  </si>
  <si>
    <t>150000 - Oficina del Alto Comisionado para la Paz</t>
  </si>
  <si>
    <t>30000 - Dirección DAPRE</t>
  </si>
  <si>
    <t>30010 - Despacho del Ministro Consejero</t>
  </si>
  <si>
    <t>31130 - Alta Consejería Presidencial para Bogotá y la Región</t>
  </si>
  <si>
    <t xml:space="preserve">1000000 - Despacho del Presidente de la República </t>
  </si>
  <si>
    <t xml:space="preserve">1100000 - Despacho del Vicepresidente de la República </t>
  </si>
  <si>
    <t xml:space="preserve">1100001 - Grupo de Despacho de la Vicepresidencia </t>
  </si>
  <si>
    <t xml:space="preserve">1100002 - Grupo de Acompañamiento a Transporte e Infraestructura </t>
  </si>
  <si>
    <t xml:space="preserve">1100003 - Grupo de Acompañamiento al Desarrollo Empresarial </t>
  </si>
  <si>
    <t xml:space="preserve">1100004 - Grupo de Proyectos Especiales </t>
  </si>
  <si>
    <t xml:space="preserve">1100005 - Grupo de Comunicaciones Estratégicas </t>
  </si>
  <si>
    <t xml:space="preserve">1100006 - Grupo de Asuntos Administrativos </t>
  </si>
  <si>
    <t xml:space="preserve">1101000 - Consejería Presidencial para la Equidad de la Mujer </t>
  </si>
  <si>
    <t xml:space="preserve">1102000 - Consejería Presidencial para la Participación de las Personas con Discapacidad </t>
  </si>
  <si>
    <t xml:space="preserve">1103000 - Secretaría de Transparencia </t>
  </si>
  <si>
    <t xml:space="preserve">1103001 - Grupo Revisión y Análisis de Peticiones, Denuncias y Reclamos de Corrupción </t>
  </si>
  <si>
    <t xml:space="preserve">1103002 - Grupo de Política de Transparencia, Acceso a la Información y Lucha contra la corrupción  </t>
  </si>
  <si>
    <t xml:space="preserve">1103003 - Grupo Observatorio de Transparencia y Laboratorio de Innovación en Lucha contra la Corrupción </t>
  </si>
  <si>
    <t xml:space="preserve">1200000 - Despacho del Director del Departamento </t>
  </si>
  <si>
    <t xml:space="preserve">1201000 - Secretaría Jurídica  </t>
  </si>
  <si>
    <t xml:space="preserve">1202000 - Secretaría Privada </t>
  </si>
  <si>
    <t xml:space="preserve">1202001 - Grupo de Protocolo y Eventos </t>
  </si>
  <si>
    <t xml:space="preserve">1202002 - Grupo de Mensajes y Discursos </t>
  </si>
  <si>
    <t xml:space="preserve">1202003 - Grupo de Atención a la Ciudadanía </t>
  </si>
  <si>
    <t xml:space="preserve">1203000 - Secretaría de Prensa </t>
  </si>
  <si>
    <t xml:space="preserve">1204000 - Casa Militar </t>
  </si>
  <si>
    <t xml:space="preserve">1205000 - Jefatura para la Protección Presidencial </t>
  </si>
  <si>
    <t xml:space="preserve">1206000 - Oficina del Alto Comisionado para la Paz </t>
  </si>
  <si>
    <t xml:space="preserve">1206001 - Grupo de Temática </t>
  </si>
  <si>
    <t xml:space="preserve">1206002 - Grupo de Acción Integral contra Minas Antipersonal </t>
  </si>
  <si>
    <t xml:space="preserve">1206003 - Grupo de Legalidad y Convivencia </t>
  </si>
  <si>
    <t xml:space="preserve">1207000 - Consejería Presidencial para la Estabilización y la Consolidación </t>
  </si>
  <si>
    <t xml:space="preserve">1207001 - Grupo de Apoyo Legal, Regulatoria y de Proyectos </t>
  </si>
  <si>
    <t xml:space="preserve">1207002 - Grupo de Inversión Privada y Gestión de Recursos </t>
  </si>
  <si>
    <t xml:space="preserve">1207004 - Grupo de Programa Nacional de Sustitución de Cultivos - PNIS </t>
  </si>
  <si>
    <t xml:space="preserve">1208000 - Consejería Presidencial para la Competitividad y la Gestión Público - Privada </t>
  </si>
  <si>
    <t xml:space="preserve">1208001 - Grupo de Gestión Público-Privada </t>
  </si>
  <si>
    <t xml:space="preserve">1208002 - Grupo de Competitividad </t>
  </si>
  <si>
    <t xml:space="preserve">1209000 - Consejería Presidencial para las Comunicaciones </t>
  </si>
  <si>
    <t xml:space="preserve">1210000 - Consejería Presidencial para las Regiones </t>
  </si>
  <si>
    <t xml:space="preserve">1211000 - Consejería Presidencial para Asuntos Económicos y Estratégicos </t>
  </si>
  <si>
    <t xml:space="preserve">1212000 - Consejería Presidencial para Asuntos Políticos y Legislativos </t>
  </si>
  <si>
    <t xml:space="preserve">1213000 - Consejería Presidencial para los Derechos Humanos y Asuntos Internacionales </t>
  </si>
  <si>
    <t xml:space="preserve">1214000 - Consejería Presidencial para la Seguridad Nacional </t>
  </si>
  <si>
    <t xml:space="preserve">1215000 - Consejería Presidencial para la Niñez y Adolescencia </t>
  </si>
  <si>
    <t xml:space="preserve">1216000 - Consejería Presidencial de Juventud - Colombia Joven </t>
  </si>
  <si>
    <t xml:space="preserve">1217000 - Consejería Presidencial para la Innovación y la Transformación Digital </t>
  </si>
  <si>
    <t xml:space="preserve">1218000 - Consejería Presidencial para la Gestión y Cumplimiento </t>
  </si>
  <si>
    <t xml:space="preserve">1219000 - Subdirección General </t>
  </si>
  <si>
    <t xml:space="preserve">1219100 - Dirección Administrativa y Financiera </t>
  </si>
  <si>
    <t xml:space="preserve">1219110 - Área Administrativa </t>
  </si>
  <si>
    <t xml:space="preserve">1219111 - Grupo de Recursos Físicos  </t>
  </si>
  <si>
    <t xml:space="preserve">1219113 - Grupo de Mantenimiento y Conservación de Bienes Muebles e Inmuebles </t>
  </si>
  <si>
    <t xml:space="preserve">1219114 - Grupo de Salones de Estado y Casas Privadas   </t>
  </si>
  <si>
    <t xml:space="preserve">1219115 - Grupo de Transportes   </t>
  </si>
  <si>
    <t xml:space="preserve">1219116 - Grupo Plan de Adquisiciones </t>
  </si>
  <si>
    <t xml:space="preserve">1219117 - Grupo de Servicios Generales </t>
  </si>
  <si>
    <t xml:space="preserve">1219118 - Grupo de Correspondencia </t>
  </si>
  <si>
    <t xml:space="preserve">1219119 - Grupo de Archivo General </t>
  </si>
  <si>
    <t xml:space="preserve">1219120 - Área de Contratos </t>
  </si>
  <si>
    <t xml:space="preserve">1219130 - Área Financiera </t>
  </si>
  <si>
    <t xml:space="preserve">1219131 - Grupo de Presupuesto  </t>
  </si>
  <si>
    <t xml:space="preserve">1219132 - Grupo de Contabilidad </t>
  </si>
  <si>
    <t xml:space="preserve">1219133 - Grupo de Central de Cuentas </t>
  </si>
  <si>
    <t xml:space="preserve">1219134 - Grupo de Pagaduría </t>
  </si>
  <si>
    <t xml:space="preserve">1219200 - Área de Talento Humano </t>
  </si>
  <si>
    <t xml:space="preserve">1219201 - Grupo de Vinculaciones   </t>
  </si>
  <si>
    <t xml:space="preserve">1219202 - Grupo de Nómina </t>
  </si>
  <si>
    <t xml:space="preserve">1219203 - Grupo de Comisiones y Viáticos </t>
  </si>
  <si>
    <t xml:space="preserve">1219204 - Grupo de Bienestar y Responsabilidad Social </t>
  </si>
  <si>
    <t xml:space="preserve">1219205 - Grupo de Seguridad y Salud en el Trabajo </t>
  </si>
  <si>
    <t xml:space="preserve">1219300 - Área de Tecnologías y Sistemas de Información </t>
  </si>
  <si>
    <t xml:space="preserve">1219301 - Grupo de Telecomunicaciones </t>
  </si>
  <si>
    <t xml:space="preserve">1219302 - Grupo de Redes </t>
  </si>
  <si>
    <t xml:space="preserve">1219303 - Grupo de Soporte de TI y Mesa de Ayuda </t>
  </si>
  <si>
    <t xml:space="preserve">1219304 - Grupo de Plataforma de TI </t>
  </si>
  <si>
    <t xml:space="preserve">1219305 - Grupo de Desarrollo de Software </t>
  </si>
  <si>
    <t xml:space="preserve">1219400 - Oficina de Control Interno Disciplinario </t>
  </si>
  <si>
    <t xml:space="preserve">1219500 - Oficina de Planeación </t>
  </si>
  <si>
    <t xml:space="preserve">1219600 - Oficina de Control Interno </t>
  </si>
  <si>
    <t xml:space="preserve">1220000 - Fondo de Programas Especiales para la Paz </t>
  </si>
  <si>
    <t>10000000-Despacho del Presidente de la República</t>
  </si>
  <si>
    <t>11000000-Despacho del Vicepresidente de la República</t>
  </si>
  <si>
    <t>11010000-Oficina del Despacho de la Vicepresidencia</t>
  </si>
  <si>
    <t>11040000-Secretaría de Transparencia</t>
  </si>
  <si>
    <t>12000000-Despacho del Jefe de Gabinete</t>
  </si>
  <si>
    <t>12060000-Consejería Presidencial para la Juventud - Colombia Joven</t>
  </si>
  <si>
    <t>13000000-Despacho del Director del Departamento</t>
  </si>
  <si>
    <t>13020000-Oficina del Alto Comisionado para la Paz</t>
  </si>
  <si>
    <t>13030000-Consejería Presidencial para la Estabilización y la Consolidación</t>
  </si>
  <si>
    <t>13040000-Consejería Presidencial para la Competitividad y la Gestión Público - Privada</t>
  </si>
  <si>
    <t>13080000-Subdirección General</t>
  </si>
  <si>
    <t>13081010-Área Administrativa</t>
  </si>
  <si>
    <t>13081020-Área de Contratos</t>
  </si>
  <si>
    <t>13081030-Área Financiera</t>
  </si>
  <si>
    <t>13082000-Área de Talento Humano</t>
  </si>
  <si>
    <t>13083000-Área de Tecnologías y Sistemas de Información</t>
  </si>
  <si>
    <t>11000000-DESPACHO DEL VICEPRESIDENTE DE LA REPÚBLICA</t>
  </si>
  <si>
    <t>11010000-OFICINA DEL DESPACHO DE LA VICEPRESIDENCIA</t>
  </si>
  <si>
    <t>11010002-GRUPO DE APOYO NORMATIVO</t>
  </si>
  <si>
    <t>11010003-GRUPO DE APOYO ADMINISTRATIVO &amp; LOGÍSTICO</t>
  </si>
  <si>
    <t>11010005-GRUPO DE COMUNICACIONES ESTRATÉGICAS</t>
  </si>
  <si>
    <t>11010008-GRUPO DE APOYO AL ARCHIVO</t>
  </si>
  <si>
    <t>11020000-CONSEJERÍA PRESIDENCIAL PARA LA EQUIDAD DE LA MUJER</t>
  </si>
  <si>
    <t>11040000-SECRETARÍA DE TRANSPARENCIA</t>
  </si>
  <si>
    <t>11040001-GRUPO REVISIÓN Y ANÁLISIS DE PETICIONES, DENUNCIAS Y RECLAMOS DE CORRUPCIÓN (GRAP)</t>
  </si>
  <si>
    <t>11040002-GRUPO DE POLÍTICA DE TRANSPARENCIA, ACCESO A LA INFORMACIÓN Y LUCHA CONTRA LA CORRUPCIÓN (GTALCC)</t>
  </si>
  <si>
    <t xml:space="preserve">11040003-GRUPO LABORATORIO DE INNOVACIÓN EN LUCHA CONTRA LA CORRUPCIÓN </t>
  </si>
  <si>
    <t>11050000-DIRECCIÓN DE PROYECTOS ESPECIALES</t>
  </si>
  <si>
    <t>12000000-DESPACHO DEL JEFE DE GABINETE</t>
  </si>
  <si>
    <t>12000001-GRUPO DE EVENTOS</t>
  </si>
  <si>
    <t>12000002-GRUPO DE ATENCIÓN A LA CIUDADANÍA</t>
  </si>
  <si>
    <t>12010000-CONSEJERÍA PRESIDENCIAL PARA LA INFORMACIÓN Y PRENSA</t>
  </si>
  <si>
    <t>12020000-CASA MILITAR</t>
  </si>
  <si>
    <t>12030000-JEFATURA PARA LA PROTECCIÓN PRESIDENCIAL</t>
  </si>
  <si>
    <t>12040000-JEFATURA DE DISCURSOS Y MENSAJES</t>
  </si>
  <si>
    <t>12050000-CONSEJERÍA PRESIDENCIAL PARA LA NIÑEZ Y LA ADOLESCENCIA</t>
  </si>
  <si>
    <t>12060000-CONSEJERÍA PRESIDENCIAL PARA LA JUVENTUD - COLOMBIA JOVEN</t>
  </si>
  <si>
    <t>12060001-GRUPO DE SEGUIMIENTO, EVALUACIÓN Y TRÁMITE DE REQUERIMIENTOS PARA LA ATENCIÓN DE LA POBLACIÓN JOVEN</t>
  </si>
  <si>
    <t>12080000-CONSEJERÍA PRESIDENCIAL PARA LAS COMUNICACIONES</t>
  </si>
  <si>
    <t>12090000-CONSEJERÍA PRESIDENCIAL PARA LAS REGIONES</t>
  </si>
  <si>
    <t>13000000-DESPACHO DEL DIRECTOR DEL DEPARTAMENTO</t>
  </si>
  <si>
    <t>13010000-SECRETARÍA JURÍDICA</t>
  </si>
  <si>
    <t>13020000-OFICINA DEL ALTO COMISIONADO PARA LA PAZ</t>
  </si>
  <si>
    <t>13020001-GRUPO DE TEMÁTICA</t>
  </si>
  <si>
    <t>13020002-GRUPO DE ACCIÓN INTEGRAL CONTRA MINAS ANTIPERSONAL</t>
  </si>
  <si>
    <t>13020003-GRUPO DE LEGALIDAD Y CONVIVENCIA</t>
  </si>
  <si>
    <t>13030000-CONSEJERÍA PRESIDENCIAL PARA LA ESTABILIZACIÓN Y LA CONSOLIDACIÓN</t>
  </si>
  <si>
    <t>13030001-GRUPO DE APOYO LEGAL, REGULATORIA Y DE PROYECTOS</t>
  </si>
  <si>
    <t>13030002-GRUPO DE GESTIÓN DE RECURSOS</t>
  </si>
  <si>
    <t>13040000-CONSEJERÍA PRESIDENCIAL PARA LA COMPETITIVIDAD Y LA GESTIÓN PÚBLICO - PRIVADA</t>
  </si>
  <si>
    <t>13040001-GRUPO DE GESTIÓN PÚBLICO-PRIVADA</t>
  </si>
  <si>
    <t>13040002-GRUPO DE COMPETITIVIDAD</t>
  </si>
  <si>
    <t>13050000-CONSEJERÍA PRESIDENCIAL PARA LOS DERECHOS HUMANOS Y ASUNTOS INTERNACIONALES</t>
  </si>
  <si>
    <t>13060000-CONSEJERÍA PRESIDENCIAL PARA LA TRANSFORMACIÓN DIGITAL Y GESTIÓN Y CUMPLIMIENTO</t>
  </si>
  <si>
    <t>13070000-CONSEJERÍA PRESIDENCIAL PARA LA SEGURIDAD NACIONAL</t>
  </si>
  <si>
    <t>13080000-SUBDIRECCIÓN GENERAL</t>
  </si>
  <si>
    <t>13081000-DIRECCIÓN ADMINISTRATIVA Y FINANCIERA</t>
  </si>
  <si>
    <t>13081010-ÁREA ADMINISTRATIVA</t>
  </si>
  <si>
    <t>13081011-GRUPO DE RECURSOS FÍSICOS</t>
  </si>
  <si>
    <t>13081012-GRUPO DE CORRESPONDENCIA</t>
  </si>
  <si>
    <t>13081013-GRUPO DE ARCHIVO GENERAL</t>
  </si>
  <si>
    <t>13081014-GRUPO DE MANTENIMIENTO Y CONSERVACIÓN DE BIENES MUEBLES E INMUEBLES</t>
  </si>
  <si>
    <t>13081015-GRUPO DE SERVICIOS GENERALES Y GESTIÓN AMBIENTAL</t>
  </si>
  <si>
    <t>13081016-GRUPO DE SALONES DE ESTADO Y CASAS PRIVADAS</t>
  </si>
  <si>
    <t>13081017-GRUPO DE TRANSPORTES</t>
  </si>
  <si>
    <t>13081018-GRUPO LOGÍSTICO Y PLAN DE ADQUISICIONES</t>
  </si>
  <si>
    <t>13081020-ÁREA DE CONTRATOS</t>
  </si>
  <si>
    <t>13081030-ÁREA FINANCIERA</t>
  </si>
  <si>
    <t xml:space="preserve">13081031-GRUPO DE PRESUPUESTO </t>
  </si>
  <si>
    <t>13081032-GRUPO DE CONTABILIDAD</t>
  </si>
  <si>
    <t>13081033-GRUPO DE CENTRAL DE CUENTAS</t>
  </si>
  <si>
    <t>13081034-GRUPO DE PAGADURÍA</t>
  </si>
  <si>
    <t>13082000-ÁREA DE TALENTO HUMANO</t>
  </si>
  <si>
    <t>13082001-GRUPO DE VINCULACIÓN Y RETIRO</t>
  </si>
  <si>
    <t>13082002-GRUPO DE NÓMINA</t>
  </si>
  <si>
    <t>13082003-GRUPO DE COMISIONES Y VIAJES</t>
  </si>
  <si>
    <t>13082004-GRUPO DE BIENESTAR Y DESARROLLO</t>
  </si>
  <si>
    <t>13082005-GRUPO DE SEGURIDAD Y SALUD EN EL TRABAJO</t>
  </si>
  <si>
    <t>13082006-GRUPO DE HISTORIAS LABORALES</t>
  </si>
  <si>
    <t>13083000-ÁREA DE TECNOLOGÍAS Y SISTEMAS DE INFORMACIÓN</t>
  </si>
  <si>
    <t>13083001-GRUPO DE TELECOMUNICACIONES</t>
  </si>
  <si>
    <t>13083002-GRUPO DE REDES</t>
  </si>
  <si>
    <t>13083003-GRUPO DE SOPORTE DE TI Y MESA DE AYUDA</t>
  </si>
  <si>
    <t>13083004-GRUPO DE PLATAFORMA DE TI</t>
  </si>
  <si>
    <t>13083005-GRUPO DE DESARROLLO DE SOFTWARE</t>
  </si>
  <si>
    <t>13084000-OFICINA DE CONTROL INTERNO DISCIPLINARIO</t>
  </si>
  <si>
    <t>13085000-OFICINA DE PLANEACIÓN</t>
  </si>
  <si>
    <t>13086000-OFICINA DE CONTROL INTERNO</t>
  </si>
  <si>
    <t>13090000-FONDO DE PROGRAMAS ESPECIALES PARA LA PAZ</t>
  </si>
  <si>
    <t> 13100000-CONSEJERÍA PRESIDENCIAL PARA LA PARTICIPACIÓN DE LAS PERSONAS CON DISCAPACIDAD</t>
  </si>
  <si>
    <t>13200000-FONDO COLOMBIA EN PAZ</t>
  </si>
  <si>
    <t>13081000 Dirección Administrativa y Financiera</t>
  </si>
  <si>
    <t>11010007-GRUPO DE PLANEACIÓN ESTRATÉGICA, DESPACHO Y REGIONES</t>
  </si>
  <si>
    <t>11010009-GRUPO DE APOYO EN INFRAESTRUCTURA, TRANSPORTE E INCLUSIÓN PRODUCTIVA</t>
  </si>
  <si>
    <t>12110000-OFICINA PARA LA ATENCIÓN E INTEGRACIÓN SOCIOECONÓMICA DE LA POBLACIÓN MIGRANTE</t>
  </si>
  <si>
    <t>13081021-GRUPO DE GESTIÓN DOCUMENTAL Y ARCHIVO</t>
  </si>
  <si>
    <t>N…</t>
  </si>
  <si>
    <t>TVD I</t>
  </si>
  <si>
    <t>TVD II</t>
  </si>
  <si>
    <t>TVD III</t>
  </si>
  <si>
    <t>TVD IV</t>
  </si>
  <si>
    <t>TVD V</t>
  </si>
  <si>
    <t>TVD VI</t>
  </si>
  <si>
    <t>TVD VII</t>
  </si>
  <si>
    <t>10000000 - Despacho del Presidente de la República</t>
  </si>
  <si>
    <t>11000000 - Despacho de la Vicepresidenta de la República</t>
  </si>
  <si>
    <t>11000001 - Grupo Gerencia Inclusión de Personas con Discapacidad.</t>
  </si>
  <si>
    <t>11000002 - Grupo Gerencia Diversidad Sexual y Derechos LGBTIQ+</t>
  </si>
  <si>
    <t>11000003 - Grupo Gerencia Justicia Étnico-Racial e Igualdad de Trato</t>
  </si>
  <si>
    <t>11000004 - Grupo Gerencia Política del Cuidado</t>
  </si>
  <si>
    <t>11010000 - Oficina de Despacho de la Vicepresidenta de la República</t>
  </si>
  <si>
    <t>11010002 - GRUPO JURÍDICO Y GESTIÓN NORMATIVA</t>
  </si>
  <si>
    <t>11010007 - Grupo de Planeación Estratégica</t>
  </si>
  <si>
    <t>11010008 - GRUPO ADMINISTRATIVO, LOGÍSTICO Y ARCHIVO</t>
  </si>
  <si>
    <t>11010010 - GRUPO DE COOPERACIÓN Y ASUNTOS INTERNACIONALES.</t>
  </si>
  <si>
    <t>11010011 - Grupo de Comunicaciones Estratégicas</t>
  </si>
  <si>
    <t>11010012 - GRUPO SUJETOS DE ESPECIAL PROTECCIÓN CONSTITUCIONAL</t>
  </si>
  <si>
    <t>11020000 - Consejería Presidencial para la Equidad de la Mujer</t>
  </si>
  <si>
    <t>11050000 - Dirección de Proyectos Especiales</t>
  </si>
  <si>
    <t>12000000 - Jefatura de Despacho Presidencial</t>
  </si>
  <si>
    <t>12000001 - Grupo de Eventos</t>
  </si>
  <si>
    <t>12000003 - Grupo Gerencia de Discursos y Mensajes</t>
  </si>
  <si>
    <t>12000004 - Grupo Gerencia de Correspondencia Presidencial.</t>
  </si>
  <si>
    <t>12020000 - Casa Militar</t>
  </si>
  <si>
    <t>12030000 - Jefatura para la Protección Presidencial</t>
  </si>
  <si>
    <t>12080000 - Secretaría para las Comunicaciones y Prensa</t>
  </si>
  <si>
    <t>12090000 - Consejería Presidencial para las Regiones</t>
  </si>
  <si>
    <t>13000000 - Despacho del Director del Departamento / Secretaría General</t>
  </si>
  <si>
    <t>13000001 - Grupo de Transformación Digital (ND-CC)</t>
  </si>
  <si>
    <t>13000002 - Grupo Gerencia Hambre Cero.</t>
  </si>
  <si>
    <t>13020000 - Oficina del Alto Comisionado para la Paz</t>
  </si>
  <si>
    <t>13020002 - Grupo de Acción Integral contra Minas Antipersonal</t>
  </si>
  <si>
    <t>13020004 - GRUPO DE NEGOCIACIONES Y APOYO LEGAL</t>
  </si>
  <si>
    <t>13020005 - GRUPO DE INTERVENCIÓN Y SEGUIMIENTO TERRITORIAL</t>
  </si>
  <si>
    <t>13050000 - Consejería Presidencial para los Derechos Humanos y Derecho Internacional Humanitario</t>
  </si>
  <si>
    <t>13060000 - Unidad de Cumplimiento</t>
  </si>
  <si>
    <t>13080000 - Subdirección General</t>
  </si>
  <si>
    <t>13081000 - Dirección Administrativa y Financiera</t>
  </si>
  <si>
    <t>13081010 - Área Administrativa</t>
  </si>
  <si>
    <t>13081011 - GRUPO DE RECURSOS FÍSICOS E INVENTARIOS</t>
  </si>
  <si>
    <t>13081012 - Grupo de Correspondencia</t>
  </si>
  <si>
    <t>13081013 - GRUPO DE GESTIÓN DOCUMENTAL</t>
  </si>
  <si>
    <t>13081014 - Grupo de Mantenimiento y Conservación de Bienes Muebles e Inmuebles</t>
  </si>
  <si>
    <t>13081015 - Grupo de Servicios Generales y Gestión Ambiental</t>
  </si>
  <si>
    <t>13081016 - Grupo de Salones de Estado y Casas Privadas</t>
  </si>
  <si>
    <t>13081017 - Grupo de Transportes</t>
  </si>
  <si>
    <t>13081018 - Grupo Logístico y Plan de Adquisiciones</t>
  </si>
  <si>
    <t>13081020 - Área de Contratos</t>
  </si>
  <si>
    <t>13081021 - GRUPO DE ARCHIVO Y GESTIÓN DE EXPEDIENTES CONTRACTUALES</t>
  </si>
  <si>
    <t>13081030 - Área Financiera</t>
  </si>
  <si>
    <t>13081031 - Grupo de Presupuesto</t>
  </si>
  <si>
    <t>13081032 - Grupo de Contabilidad</t>
  </si>
  <si>
    <t>13081033 - Grupo de Central de Cuentas</t>
  </si>
  <si>
    <t>13081034 - Grupo de Pagaduría</t>
  </si>
  <si>
    <t>13082000 - Oficina de Talento Humano</t>
  </si>
  <si>
    <t>13082001 - Grupo de Vinculación y Retiro</t>
  </si>
  <si>
    <t>13082002 - Grupo de Nómina</t>
  </si>
  <si>
    <t>13081001 - Grupo de Comisiones y Viajes</t>
  </si>
  <si>
    <t>13082004 - Grupo de Bienestar y Desarrollo</t>
  </si>
  <si>
    <t>13082005 - Grupo de Seguridad y Salud en el Trabajo</t>
  </si>
  <si>
    <t>13082006 - Grupo de Historias Laborales</t>
  </si>
  <si>
    <t>13083000 - Oficina de Tecnologías y Sistemas de Información</t>
  </si>
  <si>
    <t>13083001 - Grupo de Telecomunicaciones</t>
  </si>
  <si>
    <t>13083002 - Grupo de Redes</t>
  </si>
  <si>
    <t>13083003 - Grupo de Soporte de TI y Mesa de Ayuda</t>
  </si>
  <si>
    <t>13083004 - Grupo de Plataforma de TI</t>
  </si>
  <si>
    <t>13083005 - Grupo de Desarrollo de Software</t>
  </si>
  <si>
    <t>13085000 - Oficina de Planeación</t>
  </si>
  <si>
    <t>13086000 - Oficina de Control Interno</t>
  </si>
  <si>
    <t>13090000 - Fondo de Programas Especiales para la Paz</t>
  </si>
  <si>
    <t>13120000 - Consejería Presidencial para la Juventud – Colombia Joven (SM-CC)</t>
  </si>
  <si>
    <t>13130000 - Secretaría de Transparencia</t>
  </si>
  <si>
    <t>13130001 - Grupo de Revisión y Análisis de Peticiones, Denuncias y Reclamos de Corrupción (GRAP)</t>
  </si>
  <si>
    <t>13130002 - Grupo de Política de Transparencia, Acceso a la Información y Lucha contra la corrupción (GTALCC)</t>
  </si>
  <si>
    <t>13130003 - Grupo de Laboratorio de Innovación en Lucha contra la Corrupción</t>
  </si>
  <si>
    <t>13140000 - Oficina de Control Interno Disciplinario</t>
  </si>
  <si>
    <t>13150000 - Oficina de Relacionamiento con el Ciudadano (ND-CC)</t>
  </si>
  <si>
    <t>13150001 - Grupo de Atención a la Ciudadanía</t>
  </si>
  <si>
    <t>13160000 - Consejería Presidencial para la Reconciliación Nacional</t>
  </si>
  <si>
    <t>13170000 - Unidad de Implementación del Acuerdo Final para la Terminación del Conflicto y la Construcción de una Paz Estable y Duradera.</t>
  </si>
  <si>
    <t>14000000 - Secretaría Jurídica  (SM-CC)</t>
  </si>
  <si>
    <t>14000001 - Grupo Gerencia de Defensa Judicial.</t>
  </si>
  <si>
    <t>14000002 - Grupo Gerencia de Asuntos Legislativos y Reglamentarios</t>
  </si>
  <si>
    <t>Peso/Tamaño Carpeta electrónica</t>
  </si>
  <si>
    <t>31160 - Alta Consejería Presidencial para Bogotá y la Región</t>
  </si>
  <si>
    <t>31140 - Alta Consejería Presidencial para la Seguridad y Convivencia</t>
  </si>
  <si>
    <t>CCD (01/01/2023 a Hoy)</t>
  </si>
  <si>
    <t>TRD I (01/01/2001 al 16/02/2012)</t>
  </si>
  <si>
    <t>TRD II (17/02/2012 al 25/04/2017)</t>
  </si>
  <si>
    <t>TRD III (26/04/2017 al 07/02/2019)</t>
  </si>
  <si>
    <t>TRD IV (08/02/2019 al 03/10/2019)</t>
  </si>
  <si>
    <t>TRD V (04/10/2019 al 29/12/2022)</t>
  </si>
  <si>
    <t xml:space="preserve"> -----------TRD V - Estructura  2019 (Dec 1784 Octubre 2019)------------------------</t>
  </si>
  <si>
    <t xml:space="preserve"> -------------TRD IV - Estructura 2019 (Dec 179 Febrero de 2019)------------------------</t>
  </si>
  <si>
    <t>------------------------CCD - Estructura 2023 (Decreto 2647 de 2023)----------------------------</t>
  </si>
  <si>
    <t xml:space="preserve"> ------------TRD II - Estructura 2014 (Decreto 394 de 2012)------------------------</t>
  </si>
  <si>
    <t xml:space="preserve"> -------------- TRD III - Estructura 2018 (Decreto 672 de 2017)------------------------</t>
  </si>
  <si>
    <t xml:space="preserve"> --------------TRD II - Estructura 2015 a 2016 -------------</t>
  </si>
  <si>
    <t xml:space="preserve"> ---------------------TRD II - Estructura Enero 07 2016 a abril 2017----------------</t>
  </si>
  <si>
    <t xml:space="preserve"> ----------------TRD II - Estructura Antes de 2015 ------------------------</t>
  </si>
  <si>
    <t>------------------------CCD - Estructura 2023 (Decreto 2647 de 2022)----------------------------</t>
  </si>
  <si>
    <t>Electrónico</t>
  </si>
  <si>
    <t>Híbrido (Físico y electrónico)</t>
  </si>
  <si>
    <t>Alta</t>
  </si>
  <si>
    <t>Media</t>
  </si>
  <si>
    <t>Baja</t>
  </si>
  <si>
    <t>Si</t>
  </si>
  <si>
    <t>No</t>
  </si>
  <si>
    <r>
      <t xml:space="preserve">UNIDAD ADMINISTRATIVA
</t>
    </r>
    <r>
      <rPr>
        <sz val="10"/>
        <color theme="1"/>
        <rFont val="Verdana"/>
        <family val="2"/>
      </rPr>
      <t xml:space="preserve">(dependencia de mayor jerarquía de la cual dependa la oficina productora) : </t>
    </r>
  </si>
  <si>
    <r>
      <t xml:space="preserve">DEPENDENCIA PRODUCTORA:
</t>
    </r>
    <r>
      <rPr>
        <sz val="12"/>
        <color theme="1"/>
        <rFont val="Verdana"/>
        <family val="2"/>
      </rPr>
      <t>(Código y nombre)</t>
    </r>
  </si>
  <si>
    <r>
      <t xml:space="preserve">NT 
</t>
    </r>
    <r>
      <rPr>
        <sz val="9"/>
        <color theme="1"/>
        <rFont val="Verdana"/>
        <family val="2"/>
      </rPr>
      <t>(Número de la Transferencia primaria o secundaria):</t>
    </r>
  </si>
  <si>
    <r>
      <t xml:space="preserve">NOTAS
</t>
    </r>
    <r>
      <rPr>
        <sz val="9"/>
        <color theme="0"/>
        <rFont val="Verdana"/>
        <family val="2"/>
      </rPr>
      <t>(Datos relevantes que no se hayan registrado en los demás campos)</t>
    </r>
  </si>
  <si>
    <r>
      <t xml:space="preserve">FECHAS EXTREMAS
</t>
    </r>
    <r>
      <rPr>
        <sz val="8"/>
        <color theme="0"/>
        <rFont val="Verdana"/>
        <family val="2"/>
      </rPr>
      <t>(DD/MM/AAAA)</t>
    </r>
  </si>
  <si>
    <r>
      <t xml:space="preserve">UNIDAD DE CONSERVACIÓN
</t>
    </r>
    <r>
      <rPr>
        <sz val="8"/>
        <color theme="0"/>
        <rFont val="Verdana"/>
        <family val="2"/>
      </rPr>
      <t>(Número de la unidad de conservación)</t>
    </r>
  </si>
  <si>
    <r>
      <t xml:space="preserve">*SOPORTE
</t>
    </r>
    <r>
      <rPr>
        <sz val="9"/>
        <color theme="0"/>
        <rFont val="Verdana"/>
        <family val="2"/>
      </rPr>
      <t>(Físico, Hibrido, Electrónico)</t>
    </r>
  </si>
  <si>
    <r>
      <t>Cantidad</t>
    </r>
    <r>
      <rPr>
        <sz val="7"/>
        <color theme="0"/>
        <rFont val="Verdana"/>
        <family val="2"/>
      </rPr>
      <t xml:space="preserve"> (números)</t>
    </r>
  </si>
  <si>
    <r>
      <t>Unidad de medida</t>
    </r>
    <r>
      <rPr>
        <sz val="7"/>
        <color theme="0"/>
        <rFont val="Verdana"/>
        <family val="2"/>
      </rPr>
      <t xml:space="preserve"> (letras)</t>
    </r>
  </si>
  <si>
    <r>
      <t xml:space="preserve">REGISTRO DE ENTRADA
</t>
    </r>
    <r>
      <rPr>
        <sz val="8"/>
        <color theme="0"/>
        <rFont val="Verdana"/>
        <family val="2"/>
      </rPr>
      <t>(Fecha de transferencia)</t>
    </r>
  </si>
  <si>
    <t>Caja</t>
  </si>
  <si>
    <t xml:space="preserve">Físico </t>
  </si>
  <si>
    <t>Carpeta física</t>
  </si>
  <si>
    <t>Carpeta electrónica</t>
  </si>
  <si>
    <t>Tomo (documentos empastados)</t>
  </si>
  <si>
    <t>Sobre</t>
  </si>
  <si>
    <t>DD/MM/AAAA</t>
  </si>
  <si>
    <t>CÓDIGO
SERIE /SUBSERIE</t>
  </si>
  <si>
    <t xml:space="preserve">111190-Área de Tecnologías Y Sistemas de Información </t>
  </si>
  <si>
    <t>Aprobado: 11-09-2023</t>
  </si>
  <si>
    <t>Código: GDO_FOR_013</t>
  </si>
  <si>
    <t>Versión: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</si>
</sst>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[$€-2]\ * #,##0.00_ ;_ [$€-2]\ * \-#,##0.00_ ;_ [$€-2]\ * &quot;-&quot;??_ "/>
    <numFmt numFmtId="165" formatCode="dd/mm/yyyy;@"/>
    <numFmt numFmtId="166" formatCode="_(* #,##0.00_);_(* \(#,##0.00\);_(* &quot;-&quot;??_);_(@_)"/>
    <numFmt numFmtId="167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9"/>
      <color theme="0"/>
      <name val="Verdana"/>
      <family val="2"/>
    </font>
    <font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7"/>
      <color theme="1"/>
      <name val="Verdana"/>
      <family val="2"/>
    </font>
    <font>
      <sz val="8"/>
      <color theme="0"/>
      <name val="Verdana"/>
      <family val="2"/>
    </font>
    <font>
      <b/>
      <sz val="11"/>
      <color theme="0"/>
      <name val="Verdana"/>
      <family val="2"/>
    </font>
    <font>
      <b/>
      <sz val="7"/>
      <color theme="0"/>
      <name val="Verdana"/>
      <family val="2"/>
    </font>
    <font>
      <sz val="7"/>
      <color theme="0"/>
      <name val="Verdana"/>
      <family val="2"/>
    </font>
    <font>
      <b/>
      <sz val="14"/>
      <color theme="0"/>
      <name val="Verdana"/>
      <family val="2"/>
    </font>
    <font>
      <sz val="8"/>
      <color rgb="FF000000"/>
      <name val="Segoe U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color theme="0"/>
      <name val="Verdana"/>
      <family val="2"/>
    </font>
    <font>
      <sz val="18"/>
      <name val="Verdana"/>
      <family val="2"/>
    </font>
    <font>
      <sz val="10"/>
      <color rgb="FF504F4E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rgb="FF898989"/>
      </left>
      <right style="medium">
        <color rgb="FF898989"/>
      </right>
      <top style="thin">
        <color rgb="FF898989"/>
      </top>
      <bottom style="thin">
        <color rgb="FF898989"/>
      </bottom>
      <diagonal/>
    </border>
    <border>
      <left style="hair">
        <color rgb="FF898989"/>
      </left>
      <right style="hair">
        <color rgb="FF898989"/>
      </right>
      <top style="thin">
        <color rgb="FF898989"/>
      </top>
      <bottom style="thin">
        <color rgb="FF898989"/>
      </bottom>
      <diagonal/>
    </border>
    <border>
      <left style="thin">
        <color rgb="FF898989"/>
      </left>
      <right style="hair">
        <color rgb="FF898989"/>
      </right>
      <top style="thin">
        <color rgb="FF898989"/>
      </top>
      <bottom style="thin">
        <color rgb="FF898989"/>
      </bottom>
      <diagonal/>
    </border>
    <border>
      <left style="thin">
        <color rgb="FF898989"/>
      </left>
      <right style="thin">
        <color rgb="FF898989"/>
      </right>
      <top style="thin">
        <color rgb="FF898989"/>
      </top>
      <bottom style="thin">
        <color rgb="FF898989"/>
      </bottom>
      <diagonal/>
    </border>
    <border>
      <left style="hair">
        <color rgb="FF898989"/>
      </left>
      <right style="thin">
        <color rgb="FF898989"/>
      </right>
      <top style="thin">
        <color rgb="FF898989"/>
      </top>
      <bottom style="thin">
        <color rgb="FF898989"/>
      </bottom>
      <diagonal/>
    </border>
    <border>
      <left style="hair">
        <color rgb="FF898989"/>
      </left>
      <right style="hair">
        <color rgb="FF898989"/>
      </right>
      <top style="medium">
        <color rgb="FF898989"/>
      </top>
      <bottom style="thin">
        <color rgb="FF898989"/>
      </bottom>
      <diagonal/>
    </border>
    <border>
      <left style="thin">
        <color rgb="FF898989"/>
      </left>
      <right style="hair">
        <color rgb="FF898989"/>
      </right>
      <top style="medium">
        <color rgb="FF898989"/>
      </top>
      <bottom style="thin">
        <color rgb="FF898989"/>
      </bottom>
      <diagonal/>
    </border>
    <border>
      <left style="thin">
        <color rgb="FF898989"/>
      </left>
      <right style="thin">
        <color rgb="FF898989"/>
      </right>
      <top style="medium">
        <color rgb="FF898989"/>
      </top>
      <bottom style="thin">
        <color rgb="FF898989"/>
      </bottom>
      <diagonal/>
    </border>
    <border>
      <left style="hair">
        <color rgb="FF898989"/>
      </left>
      <right style="thin">
        <color rgb="FF898989"/>
      </right>
      <top style="medium">
        <color rgb="FF898989"/>
      </top>
      <bottom style="thin">
        <color rgb="FF898989"/>
      </bottom>
      <diagonal/>
    </border>
    <border>
      <left/>
      <right style="medium">
        <color rgb="FF898989"/>
      </right>
      <top/>
      <bottom style="medium">
        <color rgb="FF898989"/>
      </bottom>
      <diagonal/>
    </border>
    <border>
      <left/>
      <right/>
      <top/>
      <bottom style="medium">
        <color rgb="FF898989"/>
      </bottom>
      <diagonal/>
    </border>
    <border>
      <left/>
      <right/>
      <top style="medium">
        <color indexed="64"/>
      </top>
      <bottom style="medium">
        <color rgb="FF898989"/>
      </bottom>
      <diagonal/>
    </border>
    <border>
      <left/>
      <right style="medium">
        <color rgb="FF898989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rgb="FF898989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898989"/>
      </bottom>
      <diagonal/>
    </border>
    <border>
      <left/>
      <right style="thin">
        <color rgb="FF898989"/>
      </right>
      <top/>
      <bottom style="thin">
        <color rgb="FF898989"/>
      </bottom>
      <diagonal/>
    </border>
    <border>
      <left style="thin">
        <color rgb="FF898989"/>
      </left>
      <right/>
      <top/>
      <bottom style="thin">
        <color rgb="FF898989"/>
      </bottom>
      <diagonal/>
    </border>
    <border>
      <left/>
      <right style="thin">
        <color rgb="FF898989"/>
      </right>
      <top style="thin">
        <color rgb="FF898989"/>
      </top>
      <bottom/>
      <diagonal/>
    </border>
    <border>
      <left style="thin">
        <color rgb="FF898989"/>
      </left>
      <right/>
      <top style="thin">
        <color rgb="FF898989"/>
      </top>
      <bottom/>
      <diagonal/>
    </border>
    <border>
      <left/>
      <right/>
      <top style="thin">
        <color rgb="FF898989"/>
      </top>
      <bottom/>
      <diagonal/>
    </border>
    <border>
      <left/>
      <right style="thin">
        <color rgb="FF898989"/>
      </right>
      <top style="thin">
        <color rgb="FF898989"/>
      </top>
      <bottom style="thin">
        <color rgb="FF898989"/>
      </bottom>
      <diagonal/>
    </border>
    <border>
      <left style="thin">
        <color rgb="FF898989"/>
      </left>
      <right/>
      <top style="thin">
        <color rgb="FF898989"/>
      </top>
      <bottom style="thin">
        <color rgb="FF898989"/>
      </bottom>
      <diagonal/>
    </border>
    <border>
      <left/>
      <right/>
      <top style="thin">
        <color rgb="FF898989"/>
      </top>
      <bottom style="thin">
        <color rgb="FF898989"/>
      </bottom>
      <diagonal/>
    </border>
    <border>
      <left/>
      <right/>
      <top style="medium">
        <color rgb="FF898989"/>
      </top>
      <bottom/>
      <diagonal/>
    </border>
    <border>
      <left style="medium">
        <color theme="0" tint="-0.14996795556505021"/>
      </left>
      <right/>
      <top style="medium">
        <color rgb="FF898989"/>
      </top>
      <bottom/>
      <diagonal/>
    </border>
    <border>
      <left/>
      <right style="hair">
        <color rgb="FF898989"/>
      </right>
      <top style="medium">
        <color rgb="FF898989"/>
      </top>
      <bottom/>
      <diagonal/>
    </border>
    <border>
      <left style="medium">
        <color theme="0" tint="-0.14996795556505021"/>
      </left>
      <right/>
      <top/>
      <bottom style="thin">
        <color rgb="FF898989"/>
      </bottom>
      <diagonal/>
    </border>
    <border>
      <left/>
      <right style="hair">
        <color rgb="FF898989"/>
      </right>
      <top/>
      <bottom style="thin">
        <color rgb="FF898989"/>
      </bottom>
      <diagonal/>
    </border>
    <border>
      <left/>
      <right style="medium">
        <color theme="0" tint="-0.14996795556505021"/>
      </right>
      <top style="medium">
        <color rgb="FF898989"/>
      </top>
      <bottom/>
      <diagonal/>
    </border>
    <border>
      <left/>
      <right style="medium">
        <color theme="0" tint="-0.14996795556505021"/>
      </right>
      <top/>
      <bottom style="thin">
        <color rgb="FF898989"/>
      </bottom>
      <diagonal/>
    </border>
    <border>
      <left style="medium">
        <color theme="0" tint="-0.14996795556505021"/>
      </left>
      <right/>
      <top style="medium">
        <color rgb="FF898989"/>
      </top>
      <bottom style="thin">
        <color rgb="FF898989"/>
      </bottom>
      <diagonal/>
    </border>
    <border>
      <left/>
      <right style="hair">
        <color rgb="FF898989"/>
      </right>
      <top style="medium">
        <color rgb="FF898989"/>
      </top>
      <bottom style="thin">
        <color rgb="FF898989"/>
      </bottom>
      <diagonal/>
    </border>
    <border>
      <left/>
      <right style="thin">
        <color rgb="FF898989"/>
      </right>
      <top style="medium">
        <color rgb="FF898989"/>
      </top>
      <bottom/>
      <diagonal/>
    </border>
    <border>
      <left/>
      <right style="hair">
        <color rgb="FF898989"/>
      </right>
      <top style="thin">
        <color rgb="FF898989"/>
      </top>
      <bottom style="thin">
        <color rgb="FF898989"/>
      </bottom>
      <diagonal/>
    </border>
    <border>
      <left/>
      <right/>
      <top style="medium">
        <color rgb="FF898989"/>
      </top>
      <bottom style="medium">
        <color rgb="FF898989"/>
      </bottom>
      <diagonal/>
    </border>
    <border>
      <left/>
      <right style="medium">
        <color rgb="FF898989"/>
      </right>
      <top style="medium">
        <color rgb="FF898989"/>
      </top>
      <bottom style="medium">
        <color rgb="FF898989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rgb="FF898989"/>
      </right>
      <top style="thin">
        <color rgb="FF898989"/>
      </top>
      <bottom style="medium">
        <color rgb="FF89898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23" fillId="0" borderId="0"/>
    <xf numFmtId="0" fontId="24" fillId="0" borderId="0"/>
    <xf numFmtId="0" fontId="5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0" fontId="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243">
    <xf numFmtId="0" fontId="0" fillId="0" borderId="0" xfId="0"/>
    <xf numFmtId="0" fontId="5" fillId="0" borderId="0" xfId="0" applyFont="1"/>
    <xf numFmtId="49" fontId="26" fillId="25" borderId="10" xfId="47" applyNumberFormat="1" applyFont="1" applyFill="1" applyBorder="1" applyAlignment="1">
      <alignment horizontal="center" vertical="center" wrapText="1"/>
    </xf>
    <xf numFmtId="49" fontId="5" fillId="0" borderId="0" xfId="50" applyNumberFormat="1"/>
    <xf numFmtId="0" fontId="5" fillId="0" borderId="0" xfId="50"/>
    <xf numFmtId="49" fontId="27" fillId="25" borderId="10" xfId="47" applyNumberFormat="1" applyFont="1" applyFill="1" applyBorder="1" applyAlignment="1">
      <alignment horizontal="center" vertical="center" wrapText="1"/>
    </xf>
    <xf numFmtId="49" fontId="5" fillId="0" borderId="0" xfId="47" applyNumberFormat="1" applyAlignment="1">
      <alignment vertical="center" wrapText="1"/>
    </xf>
    <xf numFmtId="49" fontId="28" fillId="25" borderId="10" xfId="47" applyNumberFormat="1" applyFont="1" applyFill="1" applyBorder="1" applyAlignment="1">
      <alignment horizontal="left" vertical="center" wrapText="1"/>
    </xf>
    <xf numFmtId="0" fontId="5" fillId="0" borderId="0" xfId="47" applyAlignment="1">
      <alignment vertical="center" wrapText="1"/>
    </xf>
    <xf numFmtId="49" fontId="5" fillId="0" borderId="10" xfId="50" applyNumberFormat="1" applyBorder="1"/>
    <xf numFmtId="49" fontId="5" fillId="0" borderId="15" xfId="50" applyNumberFormat="1" applyBorder="1"/>
    <xf numFmtId="49" fontId="5" fillId="0" borderId="10" xfId="47" applyNumberFormat="1" applyBorder="1" applyAlignment="1">
      <alignment vertical="center" wrapText="1"/>
    </xf>
    <xf numFmtId="0" fontId="5" fillId="0" borderId="10" xfId="47" applyBorder="1" applyAlignment="1">
      <alignment vertical="center" wrapText="1"/>
    </xf>
    <xf numFmtId="49" fontId="5" fillId="0" borderId="0" xfId="50" applyNumberFormat="1" applyAlignment="1">
      <alignment vertical="center"/>
    </xf>
    <xf numFmtId="49" fontId="5" fillId="0" borderId="0" xfId="47" applyNumberFormat="1" applyAlignment="1">
      <alignment horizontal="left" vertical="center" wrapText="1"/>
    </xf>
    <xf numFmtId="49" fontId="28" fillId="0" borderId="10" xfId="47" applyNumberFormat="1" applyFont="1" applyBorder="1" applyAlignment="1">
      <alignment horizontal="center" vertical="center" wrapText="1"/>
    </xf>
    <xf numFmtId="0" fontId="5" fillId="0" borderId="0" xfId="47"/>
    <xf numFmtId="0" fontId="29" fillId="0" borderId="10" xfId="47" applyFont="1" applyBorder="1" applyAlignment="1">
      <alignment wrapText="1"/>
    </xf>
    <xf numFmtId="0" fontId="5" fillId="0" borderId="10" xfId="47" applyBorder="1"/>
    <xf numFmtId="0" fontId="5" fillId="0" borderId="10" xfId="47" applyBorder="1" applyAlignment="1">
      <alignment wrapText="1"/>
    </xf>
    <xf numFmtId="0" fontId="0" fillId="0" borderId="10" xfId="0" applyBorder="1"/>
    <xf numFmtId="167" fontId="5" fillId="0" borderId="10" xfId="50" applyNumberFormat="1" applyBorder="1"/>
    <xf numFmtId="0" fontId="5" fillId="0" borderId="10" xfId="0" applyFont="1" applyBorder="1"/>
    <xf numFmtId="0" fontId="5" fillId="27" borderId="0" xfId="0" applyFont="1" applyFill="1"/>
    <xf numFmtId="49" fontId="26" fillId="25" borderId="15" xfId="47" applyNumberFormat="1" applyFont="1" applyFill="1" applyBorder="1" applyAlignment="1">
      <alignment horizontal="center" vertical="center" wrapText="1"/>
    </xf>
    <xf numFmtId="49" fontId="27" fillId="25" borderId="14" xfId="47" applyNumberFormat="1" applyFont="1" applyFill="1" applyBorder="1" applyAlignment="1">
      <alignment horizontal="center" vertical="center" wrapText="1"/>
    </xf>
    <xf numFmtId="0" fontId="5" fillId="0" borderId="14" xfId="50" applyBorder="1" applyAlignment="1">
      <alignment horizontal="left" vertical="center"/>
    </xf>
    <xf numFmtId="0" fontId="33" fillId="26" borderId="16" xfId="47" applyFont="1" applyFill="1" applyBorder="1" applyAlignment="1" applyProtection="1">
      <alignment horizontal="center" vertical="center" wrapText="1"/>
      <protection hidden="1"/>
    </xf>
    <xf numFmtId="0" fontId="32" fillId="0" borderId="0" xfId="47" applyFont="1" applyAlignment="1">
      <alignment vertical="center"/>
    </xf>
    <xf numFmtId="0" fontId="32" fillId="0" borderId="16" xfId="47" applyFont="1" applyBorder="1" applyAlignment="1">
      <alignment vertical="center"/>
    </xf>
    <xf numFmtId="0" fontId="32" fillId="0" borderId="48" xfId="47" applyFont="1" applyBorder="1" applyAlignment="1">
      <alignment vertical="center"/>
    </xf>
    <xf numFmtId="0" fontId="34" fillId="0" borderId="0" xfId="47" applyFont="1" applyAlignment="1">
      <alignment horizontal="center" vertical="center"/>
    </xf>
    <xf numFmtId="0" fontId="34" fillId="0" borderId="0" xfId="47" applyFont="1" applyAlignment="1">
      <alignment vertical="center"/>
    </xf>
    <xf numFmtId="0" fontId="34" fillId="0" borderId="0" xfId="36" applyFont="1" applyAlignment="1">
      <alignment wrapText="1"/>
    </xf>
    <xf numFmtId="0" fontId="34" fillId="0" borderId="0" xfId="36" applyFont="1" applyAlignment="1">
      <alignment horizontal="left" wrapText="1"/>
    </xf>
    <xf numFmtId="0" fontId="34" fillId="0" borderId="0" xfId="47" applyFont="1" applyAlignment="1">
      <alignment horizontal="center" vertical="center" wrapText="1"/>
    </xf>
    <xf numFmtId="0" fontId="34" fillId="0" borderId="18" xfId="36" applyFont="1" applyBorder="1" applyAlignment="1">
      <alignment horizontal="left" vertical="center"/>
    </xf>
    <xf numFmtId="0" fontId="34" fillId="0" borderId="19" xfId="36" applyFont="1" applyBorder="1" applyAlignment="1">
      <alignment horizontal="left" vertical="center"/>
    </xf>
    <xf numFmtId="0" fontId="34" fillId="0" borderId="0" xfId="36" applyFont="1" applyAlignment="1">
      <alignment vertical="center"/>
    </xf>
    <xf numFmtId="0" fontId="34" fillId="0" borderId="0" xfId="36" applyFont="1" applyAlignment="1">
      <alignment horizontal="left" vertical="center"/>
    </xf>
    <xf numFmtId="0" fontId="34" fillId="0" borderId="21" xfId="36" applyFont="1" applyBorder="1" applyAlignment="1">
      <alignment horizontal="left" vertical="center"/>
    </xf>
    <xf numFmtId="0" fontId="34" fillId="0" borderId="22" xfId="36" applyFont="1" applyBorder="1" applyAlignment="1">
      <alignment vertical="center" wrapText="1"/>
    </xf>
    <xf numFmtId="0" fontId="34" fillId="0" borderId="23" xfId="36" applyFont="1" applyBorder="1" applyAlignment="1">
      <alignment vertical="center" wrapText="1"/>
    </xf>
    <xf numFmtId="0" fontId="34" fillId="0" borderId="24" xfId="36" applyFont="1" applyBorder="1" applyAlignment="1">
      <alignment vertical="center" wrapText="1"/>
    </xf>
    <xf numFmtId="0" fontId="34" fillId="26" borderId="48" xfId="47" applyFont="1" applyFill="1" applyBorder="1" applyAlignment="1">
      <alignment vertical="center" wrapText="1"/>
    </xf>
    <xf numFmtId="0" fontId="34" fillId="26" borderId="16" xfId="47" applyFont="1" applyFill="1" applyBorder="1" applyAlignment="1">
      <alignment horizontal="center" vertical="center" wrapText="1"/>
    </xf>
    <xf numFmtId="0" fontId="32" fillId="0" borderId="25" xfId="47" applyFont="1" applyBorder="1" applyAlignment="1">
      <alignment vertical="center"/>
    </xf>
    <xf numFmtId="0" fontId="32" fillId="0" borderId="16" xfId="47" applyFont="1" applyBorder="1" applyAlignment="1">
      <alignment horizontal="center" vertical="center"/>
    </xf>
    <xf numFmtId="0" fontId="32" fillId="0" borderId="26" xfId="47" applyFont="1" applyBorder="1" applyAlignment="1">
      <alignment vertical="center"/>
    </xf>
    <xf numFmtId="0" fontId="34" fillId="0" borderId="46" xfId="36" applyFont="1" applyBorder="1" applyAlignment="1">
      <alignment horizontal="left" vertical="center"/>
    </xf>
    <xf numFmtId="0" fontId="34" fillId="0" borderId="46" xfId="36" applyFont="1" applyBorder="1" applyAlignment="1">
      <alignment vertical="center" wrapText="1"/>
    </xf>
    <xf numFmtId="0" fontId="32" fillId="0" borderId="46" xfId="47" applyFont="1" applyBorder="1" applyAlignment="1">
      <alignment vertical="center"/>
    </xf>
    <xf numFmtId="0" fontId="32" fillId="0" borderId="46" xfId="47" applyFont="1" applyBorder="1" applyAlignment="1">
      <alignment horizontal="center" vertical="center"/>
    </xf>
    <xf numFmtId="0" fontId="34" fillId="0" borderId="46" xfId="47" applyFont="1" applyBorder="1" applyAlignment="1">
      <alignment horizontal="center" vertical="center"/>
    </xf>
    <xf numFmtId="0" fontId="34" fillId="0" borderId="46" xfId="47" applyFont="1" applyBorder="1" applyAlignment="1">
      <alignment vertical="center"/>
    </xf>
    <xf numFmtId="0" fontId="32" fillId="0" borderId="45" xfId="47" applyFont="1" applyBorder="1" applyAlignment="1">
      <alignment vertical="center"/>
    </xf>
    <xf numFmtId="0" fontId="34" fillId="0" borderId="0" xfId="46" applyFont="1" applyAlignment="1">
      <alignment vertical="center"/>
    </xf>
    <xf numFmtId="0" fontId="32" fillId="0" borderId="0" xfId="46" applyFont="1" applyAlignment="1">
      <alignment horizontal="center" vertical="center"/>
    </xf>
    <xf numFmtId="1" fontId="32" fillId="0" borderId="40" xfId="46" applyNumberFormat="1" applyFont="1" applyBorder="1" applyAlignment="1">
      <alignment horizontal="center" vertical="center"/>
    </xf>
    <xf numFmtId="0" fontId="32" fillId="0" borderId="38" xfId="46" applyFont="1" applyBorder="1" applyAlignment="1">
      <alignment horizontal="center" vertical="center"/>
    </xf>
    <xf numFmtId="0" fontId="32" fillId="0" borderId="39" xfId="46" applyFont="1" applyBorder="1" applyAlignment="1">
      <alignment horizontal="center" vertical="center"/>
    </xf>
    <xf numFmtId="0" fontId="32" fillId="0" borderId="16" xfId="46" applyFont="1" applyBorder="1" applyAlignment="1">
      <alignment horizontal="left" vertical="center" indent="1"/>
    </xf>
    <xf numFmtId="0" fontId="32" fillId="0" borderId="0" xfId="46" applyFont="1" applyAlignment="1">
      <alignment vertical="center"/>
    </xf>
    <xf numFmtId="0" fontId="32" fillId="0" borderId="12" xfId="47" applyFont="1" applyBorder="1" applyAlignment="1">
      <alignment vertical="center"/>
    </xf>
    <xf numFmtId="0" fontId="40" fillId="24" borderId="13" xfId="36" applyFont="1" applyFill="1" applyBorder="1" applyAlignment="1">
      <alignment horizontal="center" vertical="center" wrapText="1"/>
    </xf>
    <xf numFmtId="0" fontId="43" fillId="29" borderId="38" xfId="47" applyFont="1" applyFill="1" applyBorder="1" applyAlignment="1">
      <alignment horizontal="center" vertical="center" wrapText="1"/>
    </xf>
    <xf numFmtId="0" fontId="43" fillId="29" borderId="37" xfId="47" applyFont="1" applyFill="1" applyBorder="1" applyAlignment="1">
      <alignment horizontal="center" vertical="center" wrapText="1"/>
    </xf>
    <xf numFmtId="0" fontId="38" fillId="0" borderId="0" xfId="47" applyFont="1" applyAlignment="1">
      <alignment vertical="center" wrapText="1"/>
    </xf>
    <xf numFmtId="49" fontId="5" fillId="30" borderId="10" xfId="50" applyNumberFormat="1" applyFill="1" applyBorder="1"/>
    <xf numFmtId="0" fontId="34" fillId="0" borderId="0" xfId="36" applyFont="1" applyAlignment="1">
      <alignment horizontal="center" vertical="center"/>
    </xf>
    <xf numFmtId="0" fontId="30" fillId="29" borderId="38" xfId="47" applyFont="1" applyFill="1" applyBorder="1" applyAlignment="1">
      <alignment horizontal="center" vertical="center" wrapText="1"/>
    </xf>
    <xf numFmtId="0" fontId="30" fillId="29" borderId="37" xfId="47" applyFont="1" applyFill="1" applyBorder="1" applyAlignment="1">
      <alignment horizontal="center" vertical="center" wrapText="1"/>
    </xf>
    <xf numFmtId="0" fontId="30" fillId="29" borderId="40" xfId="47" applyFont="1" applyFill="1" applyBorder="1" applyAlignment="1">
      <alignment horizontal="center" vertical="center" wrapText="1"/>
    </xf>
    <xf numFmtId="0" fontId="32" fillId="0" borderId="37" xfId="46" applyFont="1" applyBorder="1" applyAlignment="1">
      <alignment horizontal="center" vertical="center"/>
    </xf>
    <xf numFmtId="0" fontId="47" fillId="0" borderId="0" xfId="47" applyFont="1" applyAlignment="1">
      <alignment vertical="center"/>
    </xf>
    <xf numFmtId="0" fontId="47" fillId="0" borderId="0" xfId="47" applyFont="1"/>
    <xf numFmtId="0" fontId="47" fillId="0" borderId="0" xfId="36" applyFont="1" applyAlignment="1">
      <alignment vertical="center" wrapText="1"/>
    </xf>
    <xf numFmtId="0" fontId="48" fillId="0" borderId="0" xfId="46" applyFont="1" applyAlignment="1">
      <alignment vertical="center"/>
    </xf>
    <xf numFmtId="0" fontId="47" fillId="0" borderId="0" xfId="46" applyFont="1" applyAlignment="1">
      <alignment horizontal="center"/>
    </xf>
    <xf numFmtId="0" fontId="47" fillId="0" borderId="0" xfId="46" applyFont="1" applyAlignment="1">
      <alignment horizontal="center" vertical="center"/>
    </xf>
    <xf numFmtId="0" fontId="47" fillId="0" borderId="0" xfId="46" applyFont="1"/>
    <xf numFmtId="0" fontId="47" fillId="0" borderId="0" xfId="46" applyFont="1" applyAlignment="1">
      <alignment vertical="center"/>
    </xf>
    <xf numFmtId="0" fontId="47" fillId="0" borderId="10" xfId="47" applyFont="1" applyBorder="1" applyAlignment="1">
      <alignment horizontal="left" vertical="center" wrapText="1"/>
    </xf>
    <xf numFmtId="0" fontId="50" fillId="26" borderId="0" xfId="0" applyFont="1" applyFill="1" applyAlignment="1" applyProtection="1">
      <alignment vertical="center" wrapText="1"/>
      <protection locked="0"/>
    </xf>
    <xf numFmtId="0" fontId="50" fillId="26" borderId="78" xfId="0" applyFont="1" applyFill="1" applyBorder="1" applyAlignment="1" applyProtection="1">
      <alignment vertical="center" wrapText="1"/>
      <protection locked="0"/>
    </xf>
    <xf numFmtId="0" fontId="34" fillId="0" borderId="0" xfId="36" applyFont="1" applyAlignment="1">
      <alignment vertical="center" wrapText="1"/>
    </xf>
    <xf numFmtId="0" fontId="34" fillId="0" borderId="75" xfId="46" applyFont="1" applyBorder="1" applyAlignment="1">
      <alignment horizontal="center" vertical="center"/>
    </xf>
    <xf numFmtId="0" fontId="34" fillId="0" borderId="86" xfId="46" applyFont="1" applyBorder="1" applyAlignment="1">
      <alignment horizontal="center" vertical="center"/>
    </xf>
    <xf numFmtId="0" fontId="47" fillId="0" borderId="83" xfId="47" applyFont="1" applyBorder="1" applyAlignment="1">
      <alignment vertical="center"/>
    </xf>
    <xf numFmtId="0" fontId="38" fillId="0" borderId="83" xfId="47" applyFont="1" applyBorder="1" applyAlignment="1">
      <alignment vertical="center" wrapText="1"/>
    </xf>
    <xf numFmtId="0" fontId="48" fillId="0" borderId="83" xfId="46" applyFont="1" applyBorder="1" applyAlignment="1">
      <alignment vertical="center"/>
    </xf>
    <xf numFmtId="0" fontId="47" fillId="0" borderId="83" xfId="46" applyFont="1" applyBorder="1" applyAlignment="1">
      <alignment horizontal="center" vertical="center"/>
    </xf>
    <xf numFmtId="0" fontId="47" fillId="0" borderId="83" xfId="46" applyFont="1" applyBorder="1" applyAlignment="1">
      <alignment vertical="center"/>
    </xf>
    <xf numFmtId="0" fontId="47" fillId="26" borderId="82" xfId="0" applyFont="1" applyFill="1" applyBorder="1" applyAlignment="1" applyProtection="1">
      <alignment horizontal="left" vertical="center" wrapText="1"/>
      <protection locked="0"/>
    </xf>
    <xf numFmtId="0" fontId="47" fillId="26" borderId="0" xfId="0" applyFont="1" applyFill="1" applyAlignment="1" applyProtection="1">
      <alignment horizontal="left" vertical="center" wrapText="1"/>
      <protection locked="0"/>
    </xf>
    <xf numFmtId="0" fontId="47" fillId="26" borderId="83" xfId="0" applyFont="1" applyFill="1" applyBorder="1" applyAlignment="1" applyProtection="1">
      <alignment horizontal="left" vertical="center" wrapText="1"/>
      <protection locked="0"/>
    </xf>
    <xf numFmtId="0" fontId="51" fillId="26" borderId="0" xfId="0" applyFont="1" applyFill="1" applyAlignment="1" applyProtection="1">
      <alignment horizontal="center" vertical="center" wrapText="1"/>
      <protection locked="0"/>
    </xf>
    <xf numFmtId="0" fontId="51" fillId="26" borderId="79" xfId="0" applyFont="1" applyFill="1" applyBorder="1" applyAlignment="1" applyProtection="1">
      <alignment horizontal="left" vertical="center" wrapText="1"/>
      <protection locked="0"/>
    </xf>
    <xf numFmtId="0" fontId="51" fillId="26" borderId="80" xfId="0" applyFont="1" applyFill="1" applyBorder="1" applyAlignment="1" applyProtection="1">
      <alignment horizontal="left" vertical="center" wrapText="1"/>
      <protection locked="0"/>
    </xf>
    <xf numFmtId="0" fontId="51" fillId="26" borderId="81" xfId="0" applyFont="1" applyFill="1" applyBorder="1" applyAlignment="1" applyProtection="1">
      <alignment horizontal="left" vertical="center" wrapText="1"/>
      <protection locked="0"/>
    </xf>
    <xf numFmtId="0" fontId="47" fillId="26" borderId="84" xfId="0" applyFont="1" applyFill="1" applyBorder="1" applyAlignment="1" applyProtection="1">
      <alignment horizontal="left" vertical="center" wrapText="1"/>
      <protection locked="0"/>
    </xf>
    <xf numFmtId="0" fontId="47" fillId="26" borderId="11" xfId="0" applyFont="1" applyFill="1" applyBorder="1" applyAlignment="1" applyProtection="1">
      <alignment horizontal="left" vertical="center" wrapText="1"/>
      <protection locked="0"/>
    </xf>
    <xf numFmtId="0" fontId="47" fillId="26" borderId="85" xfId="0" applyFont="1" applyFill="1" applyBorder="1" applyAlignment="1" applyProtection="1">
      <alignment horizontal="left" vertical="center" wrapText="1"/>
      <protection locked="0"/>
    </xf>
    <xf numFmtId="0" fontId="45" fillId="29" borderId="15" xfId="47" applyFont="1" applyFill="1" applyBorder="1" applyAlignment="1">
      <alignment horizontal="center" vertical="center" wrapText="1"/>
    </xf>
    <xf numFmtId="0" fontId="45" fillId="29" borderId="87" xfId="47" applyFont="1" applyFill="1" applyBorder="1" applyAlignment="1">
      <alignment horizontal="center" vertical="center" wrapText="1"/>
    </xf>
    <xf numFmtId="0" fontId="45" fillId="29" borderId="14" xfId="47" applyFont="1" applyFill="1" applyBorder="1" applyAlignment="1">
      <alignment horizontal="center" vertical="center" wrapText="1"/>
    </xf>
    <xf numFmtId="0" fontId="30" fillId="29" borderId="76" xfId="47" applyFont="1" applyFill="1" applyBorder="1" applyAlignment="1">
      <alignment horizontal="center" vertical="center" wrapText="1"/>
    </xf>
    <xf numFmtId="0" fontId="30" fillId="29" borderId="77" xfId="47" applyFont="1" applyFill="1" applyBorder="1" applyAlignment="1">
      <alignment horizontal="center" vertical="center" wrapText="1"/>
    </xf>
    <xf numFmtId="0" fontId="34" fillId="28" borderId="58" xfId="47" applyFont="1" applyFill="1" applyBorder="1" applyAlignment="1">
      <alignment horizontal="center" vertical="center" wrapText="1"/>
    </xf>
    <xf numFmtId="0" fontId="34" fillId="28" borderId="56" xfId="47" applyFont="1" applyFill="1" applyBorder="1" applyAlignment="1">
      <alignment horizontal="center" vertical="center" wrapText="1"/>
    </xf>
    <xf numFmtId="0" fontId="34" fillId="28" borderId="57" xfId="47" applyFont="1" applyFill="1" applyBorder="1" applyAlignment="1">
      <alignment horizontal="center" vertical="center" wrapText="1"/>
    </xf>
    <xf numFmtId="0" fontId="34" fillId="0" borderId="63" xfId="47" applyFont="1" applyBorder="1" applyAlignment="1">
      <alignment horizontal="center" vertical="center"/>
    </xf>
    <xf numFmtId="0" fontId="34" fillId="0" borderId="62" xfId="47" applyFont="1" applyBorder="1" applyAlignment="1">
      <alignment horizontal="center" vertical="center"/>
    </xf>
    <xf numFmtId="0" fontId="51" fillId="26" borderId="79" xfId="0" applyFont="1" applyFill="1" applyBorder="1" applyAlignment="1" applyProtection="1">
      <alignment horizontal="center" vertical="center" wrapText="1"/>
      <protection locked="0"/>
    </xf>
    <xf numFmtId="0" fontId="51" fillId="26" borderId="80" xfId="0" applyFont="1" applyFill="1" applyBorder="1" applyAlignment="1" applyProtection="1">
      <alignment horizontal="center" vertical="center" wrapText="1"/>
      <protection locked="0"/>
    </xf>
    <xf numFmtId="0" fontId="51" fillId="26" borderId="81" xfId="0" applyFont="1" applyFill="1" applyBorder="1" applyAlignment="1" applyProtection="1">
      <alignment horizontal="center" vertical="center" wrapText="1"/>
      <protection locked="0"/>
    </xf>
    <xf numFmtId="0" fontId="51" fillId="26" borderId="82" xfId="0" applyFont="1" applyFill="1" applyBorder="1" applyAlignment="1" applyProtection="1">
      <alignment horizontal="center" vertical="center" wrapText="1"/>
      <protection locked="0"/>
    </xf>
    <xf numFmtId="0" fontId="51" fillId="26" borderId="83" xfId="0" applyFont="1" applyFill="1" applyBorder="1" applyAlignment="1" applyProtection="1">
      <alignment horizontal="center" vertical="center" wrapText="1"/>
      <protection locked="0"/>
    </xf>
    <xf numFmtId="0" fontId="51" fillId="26" borderId="84" xfId="0" applyFont="1" applyFill="1" applyBorder="1" applyAlignment="1" applyProtection="1">
      <alignment horizontal="center" vertical="center" wrapText="1"/>
      <protection locked="0"/>
    </xf>
    <xf numFmtId="0" fontId="51" fillId="26" borderId="11" xfId="0" applyFont="1" applyFill="1" applyBorder="1" applyAlignment="1" applyProtection="1">
      <alignment horizontal="center" vertical="center" wrapText="1"/>
      <protection locked="0"/>
    </xf>
    <xf numFmtId="0" fontId="51" fillId="26" borderId="85" xfId="0" applyFont="1" applyFill="1" applyBorder="1" applyAlignment="1" applyProtection="1">
      <alignment horizontal="center" vertical="center" wrapText="1"/>
      <protection locked="0"/>
    </xf>
    <xf numFmtId="0" fontId="47" fillId="0" borderId="79" xfId="47" applyFont="1" applyBorder="1" applyAlignment="1">
      <alignment horizontal="center" vertical="center"/>
    </xf>
    <xf numFmtId="0" fontId="47" fillId="0" borderId="80" xfId="47" applyFont="1" applyBorder="1" applyAlignment="1">
      <alignment horizontal="center" vertical="center"/>
    </xf>
    <xf numFmtId="0" fontId="47" fillId="0" borderId="81" xfId="47" applyFont="1" applyBorder="1" applyAlignment="1">
      <alignment horizontal="center" vertical="center"/>
    </xf>
    <xf numFmtId="0" fontId="47" fillId="0" borderId="82" xfId="47" applyFont="1" applyBorder="1" applyAlignment="1">
      <alignment horizontal="center" vertical="center"/>
    </xf>
    <xf numFmtId="0" fontId="47" fillId="0" borderId="0" xfId="47" applyFont="1" applyAlignment="1">
      <alignment horizontal="center" vertical="center"/>
    </xf>
    <xf numFmtId="0" fontId="47" fillId="0" borderId="83" xfId="47" applyFont="1" applyBorder="1" applyAlignment="1">
      <alignment horizontal="center" vertical="center"/>
    </xf>
    <xf numFmtId="0" fontId="47" fillId="0" borderId="84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7" fillId="0" borderId="85" xfId="47" applyFont="1" applyBorder="1" applyAlignment="1">
      <alignment horizontal="center" vertical="center"/>
    </xf>
    <xf numFmtId="0" fontId="37" fillId="0" borderId="60" xfId="47" applyFont="1" applyBorder="1" applyAlignment="1">
      <alignment horizontal="right" vertical="center" wrapText="1"/>
    </xf>
    <xf numFmtId="0" fontId="37" fillId="0" borderId="61" xfId="47" applyFont="1" applyBorder="1" applyAlignment="1">
      <alignment horizontal="right" vertical="center" wrapText="1"/>
    </xf>
    <xf numFmtId="0" fontId="37" fillId="0" borderId="59" xfId="47" applyFont="1" applyBorder="1" applyAlignment="1">
      <alignment horizontal="right" vertical="center" wrapText="1"/>
    </xf>
    <xf numFmtId="0" fontId="37" fillId="0" borderId="58" xfId="47" applyFont="1" applyBorder="1" applyAlignment="1">
      <alignment horizontal="right" vertical="center" wrapText="1"/>
    </xf>
    <xf numFmtId="0" fontId="37" fillId="0" borderId="56" xfId="47" applyFont="1" applyBorder="1" applyAlignment="1">
      <alignment horizontal="right" vertical="center" wrapText="1"/>
    </xf>
    <xf numFmtId="0" fontId="37" fillId="0" borderId="57" xfId="47" applyFont="1" applyBorder="1" applyAlignment="1">
      <alignment horizontal="right" vertical="center" wrapText="1"/>
    </xf>
    <xf numFmtId="0" fontId="37" fillId="28" borderId="60" xfId="47" applyFont="1" applyFill="1" applyBorder="1" applyAlignment="1">
      <alignment horizontal="center" vertical="center" wrapText="1"/>
    </xf>
    <xf numFmtId="0" fontId="37" fillId="28" borderId="59" xfId="47" applyFont="1" applyFill="1" applyBorder="1" applyAlignment="1">
      <alignment horizontal="center" vertical="center" wrapText="1"/>
    </xf>
    <xf numFmtId="0" fontId="37" fillId="28" borderId="58" xfId="47" applyFont="1" applyFill="1" applyBorder="1" applyAlignment="1">
      <alignment horizontal="center" vertical="center" wrapText="1"/>
    </xf>
    <xf numFmtId="0" fontId="37" fillId="28" borderId="57" xfId="47" applyFont="1" applyFill="1" applyBorder="1" applyAlignment="1">
      <alignment horizontal="center" vertical="center" wrapText="1"/>
    </xf>
    <xf numFmtId="0" fontId="34" fillId="0" borderId="17" xfId="36" applyFont="1" applyBorder="1" applyAlignment="1">
      <alignment horizontal="center" vertical="center" wrapText="1"/>
    </xf>
    <xf numFmtId="0" fontId="34" fillId="0" borderId="18" xfId="36" applyFont="1" applyBorder="1" applyAlignment="1">
      <alignment horizontal="center" vertical="center" wrapText="1"/>
    </xf>
    <xf numFmtId="0" fontId="34" fillId="0" borderId="20" xfId="36" applyFont="1" applyBorder="1" applyAlignment="1">
      <alignment horizontal="center" vertical="center" wrapText="1"/>
    </xf>
    <xf numFmtId="0" fontId="34" fillId="0" borderId="0" xfId="36" applyFont="1" applyAlignment="1">
      <alignment horizontal="center" vertical="center" wrapText="1"/>
    </xf>
    <xf numFmtId="0" fontId="39" fillId="0" borderId="20" xfId="47" applyFont="1" applyBorder="1" applyAlignment="1">
      <alignment horizontal="left" vertical="top" wrapText="1"/>
    </xf>
    <xf numFmtId="0" fontId="39" fillId="0" borderId="0" xfId="47" applyFont="1" applyAlignment="1">
      <alignment horizontal="left" vertical="top" wrapText="1"/>
    </xf>
    <xf numFmtId="0" fontId="32" fillId="0" borderId="0" xfId="36" applyFont="1" applyAlignment="1">
      <alignment horizontal="center"/>
    </xf>
    <xf numFmtId="0" fontId="34" fillId="0" borderId="56" xfId="36" applyFont="1" applyBorder="1" applyAlignment="1">
      <alignment horizontal="center" vertical="center"/>
    </xf>
    <xf numFmtId="0" fontId="34" fillId="0" borderId="54" xfId="36" applyFont="1" applyBorder="1" applyAlignment="1">
      <alignment horizontal="right" wrapText="1"/>
    </xf>
    <xf numFmtId="0" fontId="34" fillId="0" borderId="0" xfId="36" applyFont="1" applyAlignment="1">
      <alignment horizontal="right" wrapText="1"/>
    </xf>
    <xf numFmtId="0" fontId="34" fillId="0" borderId="11" xfId="36" applyFont="1" applyBorder="1" applyAlignment="1">
      <alignment horizontal="center" vertical="center" wrapText="1"/>
    </xf>
    <xf numFmtId="0" fontId="35" fillId="0" borderId="0" xfId="36" applyFont="1" applyAlignment="1">
      <alignment horizontal="right" wrapText="1"/>
    </xf>
    <xf numFmtId="0" fontId="34" fillId="0" borderId="0" xfId="36" applyFont="1" applyAlignment="1">
      <alignment horizontal="center" vertical="center"/>
    </xf>
    <xf numFmtId="0" fontId="34" fillId="0" borderId="11" xfId="36" applyFont="1" applyBorder="1" applyAlignment="1">
      <alignment horizontal="center" vertical="center"/>
    </xf>
    <xf numFmtId="0" fontId="34" fillId="0" borderId="64" xfId="47" applyFont="1" applyBorder="1" applyAlignment="1">
      <alignment horizontal="center" vertical="center"/>
    </xf>
    <xf numFmtId="0" fontId="32" fillId="0" borderId="17" xfId="47" applyFont="1" applyBorder="1" applyAlignment="1">
      <alignment horizontal="center" vertical="center"/>
    </xf>
    <xf numFmtId="0" fontId="32" fillId="0" borderId="19" xfId="47" applyFont="1" applyBorder="1" applyAlignment="1">
      <alignment horizontal="center" vertical="center"/>
    </xf>
    <xf numFmtId="0" fontId="32" fillId="0" borderId="22" xfId="47" applyFont="1" applyBorder="1" applyAlignment="1">
      <alignment horizontal="center" vertical="center"/>
    </xf>
    <xf numFmtId="0" fontId="32" fillId="0" borderId="24" xfId="47" applyFont="1" applyBorder="1" applyAlignment="1">
      <alignment horizontal="center" vertical="center"/>
    </xf>
    <xf numFmtId="0" fontId="32" fillId="0" borderId="18" xfId="47" applyFont="1" applyBorder="1" applyAlignment="1">
      <alignment horizontal="center" vertical="center"/>
    </xf>
    <xf numFmtId="0" fontId="32" fillId="0" borderId="31" xfId="47" applyFont="1" applyBorder="1" applyAlignment="1">
      <alignment horizontal="center" vertical="center"/>
    </xf>
    <xf numFmtId="0" fontId="32" fillId="0" borderId="23" xfId="47" applyFont="1" applyBorder="1" applyAlignment="1">
      <alignment horizontal="center" vertical="center"/>
    </xf>
    <xf numFmtId="0" fontId="32" fillId="0" borderId="32" xfId="47" applyFont="1" applyBorder="1" applyAlignment="1">
      <alignment horizontal="center" vertical="center"/>
    </xf>
    <xf numFmtId="0" fontId="32" fillId="0" borderId="55" xfId="47" applyFont="1" applyBorder="1" applyAlignment="1">
      <alignment horizontal="left" vertical="center"/>
    </xf>
    <xf numFmtId="0" fontId="32" fillId="0" borderId="28" xfId="47" applyFont="1" applyBorder="1" applyAlignment="1">
      <alignment horizontal="left" vertical="center"/>
    </xf>
    <xf numFmtId="0" fontId="32" fillId="0" borderId="29" xfId="47" applyFont="1" applyBorder="1" applyAlignment="1">
      <alignment horizontal="left" vertical="center"/>
    </xf>
    <xf numFmtId="1" fontId="34" fillId="0" borderId="27" xfId="47" applyNumberFormat="1" applyFont="1" applyBorder="1" applyAlignment="1">
      <alignment horizontal="center" vertical="center" wrapText="1"/>
    </xf>
    <xf numFmtId="0" fontId="34" fillId="0" borderId="28" xfId="47" applyFont="1" applyBorder="1" applyAlignment="1">
      <alignment horizontal="center" vertical="center" wrapText="1"/>
    </xf>
    <xf numFmtId="0" fontId="32" fillId="0" borderId="55" xfId="47" applyFont="1" applyBorder="1" applyAlignment="1">
      <alignment horizontal="center" vertical="center" wrapText="1"/>
    </xf>
    <xf numFmtId="0" fontId="32" fillId="0" borderId="29" xfId="47" applyFont="1" applyBorder="1" applyAlignment="1">
      <alignment horizontal="center" vertical="center" wrapText="1"/>
    </xf>
    <xf numFmtId="0" fontId="32" fillId="0" borderId="27" xfId="47" applyFont="1" applyBorder="1" applyAlignment="1">
      <alignment horizontal="center" vertical="center"/>
    </xf>
    <xf numFmtId="0" fontId="32" fillId="0" borderId="28" xfId="47" applyFont="1" applyBorder="1" applyAlignment="1">
      <alignment horizontal="center" vertical="center"/>
    </xf>
    <xf numFmtId="0" fontId="32" fillId="0" borderId="29" xfId="47" applyFont="1" applyBorder="1" applyAlignment="1">
      <alignment horizontal="center" vertical="center"/>
    </xf>
    <xf numFmtId="0" fontId="30" fillId="29" borderId="63" xfId="47" applyFont="1" applyFill="1" applyBorder="1" applyAlignment="1">
      <alignment horizontal="center" vertical="center" wrapText="1"/>
    </xf>
    <xf numFmtId="0" fontId="30" fillId="29" borderId="64" xfId="47" applyFont="1" applyFill="1" applyBorder="1" applyAlignment="1">
      <alignment horizontal="center" vertical="center" wrapText="1"/>
    </xf>
    <xf numFmtId="0" fontId="30" fillId="29" borderId="75" xfId="47" applyFont="1" applyFill="1" applyBorder="1" applyAlignment="1">
      <alignment horizontal="center" vertical="center" wrapText="1"/>
    </xf>
    <xf numFmtId="1" fontId="34" fillId="0" borderId="27" xfId="47" applyNumberFormat="1" applyFont="1" applyBorder="1" applyAlignment="1">
      <alignment horizontal="center" vertical="center"/>
    </xf>
    <xf numFmtId="0" fontId="34" fillId="0" borderId="28" xfId="47" applyFont="1" applyBorder="1" applyAlignment="1">
      <alignment horizontal="center" vertical="center"/>
    </xf>
    <xf numFmtId="0" fontId="34" fillId="0" borderId="29" xfId="47" applyFont="1" applyBorder="1" applyAlignment="1">
      <alignment horizontal="center" vertical="center"/>
    </xf>
    <xf numFmtId="0" fontId="32" fillId="0" borderId="17" xfId="47" applyFont="1" applyBorder="1" applyAlignment="1">
      <alignment horizontal="left" vertical="center"/>
    </xf>
    <xf numFmtId="0" fontId="32" fillId="0" borderId="19" xfId="47" applyFont="1" applyBorder="1" applyAlignment="1">
      <alignment horizontal="left" vertical="center"/>
    </xf>
    <xf numFmtId="0" fontId="32" fillId="0" borderId="22" xfId="47" applyFont="1" applyBorder="1" applyAlignment="1">
      <alignment horizontal="left" vertical="center"/>
    </xf>
    <xf numFmtId="0" fontId="32" fillId="0" borderId="24" xfId="47" applyFont="1" applyBorder="1" applyAlignment="1">
      <alignment horizontal="left" vertical="center"/>
    </xf>
    <xf numFmtId="0" fontId="34" fillId="0" borderId="47" xfId="36" applyFont="1" applyBorder="1" applyAlignment="1">
      <alignment horizontal="left" vertical="center" wrapText="1"/>
    </xf>
    <xf numFmtId="0" fontId="32" fillId="0" borderId="53" xfId="47" applyFont="1" applyBorder="1" applyAlignment="1">
      <alignment horizontal="left" vertical="center"/>
    </xf>
    <xf numFmtId="0" fontId="32" fillId="0" borderId="33" xfId="47" applyFont="1" applyBorder="1" applyAlignment="1">
      <alignment horizontal="left" vertical="center"/>
    </xf>
    <xf numFmtId="0" fontId="32" fillId="0" borderId="34" xfId="47" applyFont="1" applyBorder="1" applyAlignment="1">
      <alignment horizontal="left" vertical="center"/>
    </xf>
    <xf numFmtId="0" fontId="32" fillId="0" borderId="30" xfId="47" applyFont="1" applyBorder="1" applyAlignment="1">
      <alignment horizontal="center" vertical="center"/>
    </xf>
    <xf numFmtId="0" fontId="32" fillId="0" borderId="33" xfId="47" applyFont="1" applyBorder="1" applyAlignment="1">
      <alignment horizontal="center" vertical="center"/>
    </xf>
    <xf numFmtId="0" fontId="32" fillId="0" borderId="34" xfId="47" applyFont="1" applyBorder="1" applyAlignment="1">
      <alignment horizontal="center" vertical="center"/>
    </xf>
    <xf numFmtId="14" fontId="32" fillId="0" borderId="30" xfId="47" applyNumberFormat="1" applyFont="1" applyBorder="1" applyAlignment="1">
      <alignment horizontal="center" vertical="center"/>
    </xf>
    <xf numFmtId="14" fontId="32" fillId="0" borderId="33" xfId="47" applyNumberFormat="1" applyFont="1" applyBorder="1" applyAlignment="1">
      <alignment horizontal="center" vertical="center"/>
    </xf>
    <xf numFmtId="14" fontId="32" fillId="0" borderId="35" xfId="47" applyNumberFormat="1" applyFont="1" applyBorder="1" applyAlignment="1">
      <alignment horizontal="center" vertical="center"/>
    </xf>
    <xf numFmtId="0" fontId="49" fillId="29" borderId="65" xfId="0" applyFont="1" applyFill="1" applyBorder="1" applyAlignment="1" applyProtection="1">
      <alignment horizontal="center" vertical="center" wrapText="1"/>
      <protection locked="0"/>
    </xf>
    <xf numFmtId="0" fontId="49" fillId="29" borderId="56" xfId="0" applyFont="1" applyFill="1" applyBorder="1" applyAlignment="1" applyProtection="1">
      <alignment horizontal="center" vertical="center" wrapText="1"/>
      <protection locked="0"/>
    </xf>
    <xf numFmtId="0" fontId="30" fillId="29" borderId="66" xfId="0" applyFont="1" applyFill="1" applyBorder="1" applyAlignment="1" applyProtection="1">
      <alignment horizontal="center" vertical="center" wrapText="1"/>
      <protection locked="0"/>
    </xf>
    <xf numFmtId="0" fontId="30" fillId="29" borderId="65" xfId="0" applyFont="1" applyFill="1" applyBorder="1" applyAlignment="1" applyProtection="1">
      <alignment horizontal="center" vertical="center" wrapText="1"/>
      <protection locked="0"/>
    </xf>
    <xf numFmtId="0" fontId="30" fillId="29" borderId="68" xfId="0" applyFont="1" applyFill="1" applyBorder="1" applyAlignment="1" applyProtection="1">
      <alignment horizontal="center" vertical="center" wrapText="1"/>
      <protection locked="0"/>
    </xf>
    <xf numFmtId="0" fontId="30" fillId="29" borderId="56" xfId="0" applyFont="1" applyFill="1" applyBorder="1" applyAlignment="1" applyProtection="1">
      <alignment horizontal="center" vertical="center" wrapText="1"/>
      <protection locked="0"/>
    </xf>
    <xf numFmtId="0" fontId="30" fillId="29" borderId="67" xfId="0" applyFont="1" applyFill="1" applyBorder="1" applyAlignment="1" applyProtection="1">
      <alignment horizontal="center" vertical="center" wrapText="1"/>
      <protection locked="0"/>
    </xf>
    <xf numFmtId="0" fontId="30" fillId="29" borderId="69" xfId="0" applyFont="1" applyFill="1" applyBorder="1" applyAlignment="1" applyProtection="1">
      <alignment horizontal="center" vertical="center" wrapText="1"/>
      <protection locked="0"/>
    </xf>
    <xf numFmtId="0" fontId="30" fillId="29" borderId="42" xfId="47" applyFont="1" applyFill="1" applyBorder="1" applyAlignment="1">
      <alignment horizontal="center" vertical="center" wrapText="1"/>
    </xf>
    <xf numFmtId="0" fontId="30" fillId="29" borderId="41" xfId="47" applyFont="1" applyFill="1" applyBorder="1" applyAlignment="1">
      <alignment horizontal="center" vertical="center" wrapText="1"/>
    </xf>
    <xf numFmtId="0" fontId="30" fillId="29" borderId="44" xfId="47" applyFont="1" applyFill="1" applyBorder="1" applyAlignment="1">
      <alignment horizontal="center" vertical="center" wrapText="1"/>
    </xf>
    <xf numFmtId="0" fontId="32" fillId="0" borderId="52" xfId="47" applyFont="1" applyBorder="1" applyAlignment="1">
      <alignment horizontal="left" vertical="center"/>
    </xf>
    <xf numFmtId="0" fontId="32" fillId="0" borderId="51" xfId="47" applyFont="1" applyBorder="1" applyAlignment="1">
      <alignment horizontal="left" vertical="center"/>
    </xf>
    <xf numFmtId="0" fontId="32" fillId="0" borderId="50" xfId="47" applyFont="1" applyBorder="1" applyAlignment="1">
      <alignment horizontal="center" vertical="center"/>
    </xf>
    <xf numFmtId="0" fontId="32" fillId="0" borderId="49" xfId="47" applyFont="1" applyBorder="1" applyAlignment="1">
      <alignment horizontal="center" vertical="center"/>
    </xf>
    <xf numFmtId="0" fontId="32" fillId="0" borderId="51" xfId="47" applyFont="1" applyBorder="1" applyAlignment="1">
      <alignment horizontal="center" vertical="center"/>
    </xf>
    <xf numFmtId="0" fontId="30" fillId="29" borderId="74" xfId="0" applyFont="1" applyFill="1" applyBorder="1" applyAlignment="1" applyProtection="1">
      <alignment horizontal="center" vertical="center" wrapText="1"/>
      <protection locked="0"/>
    </xf>
    <xf numFmtId="0" fontId="30" fillId="29" borderId="57" xfId="0" applyFont="1" applyFill="1" applyBorder="1" applyAlignment="1" applyProtection="1">
      <alignment horizontal="center" vertical="center" wrapText="1"/>
      <protection locked="0"/>
    </xf>
    <xf numFmtId="0" fontId="30" fillId="29" borderId="38" xfId="47" applyFont="1" applyFill="1" applyBorder="1" applyAlignment="1">
      <alignment horizontal="center" vertical="center" wrapText="1"/>
    </xf>
    <xf numFmtId="0" fontId="30" fillId="29" borderId="37" xfId="47" applyFont="1" applyFill="1" applyBorder="1" applyAlignment="1">
      <alignment horizontal="center" vertical="center" wrapText="1"/>
    </xf>
    <xf numFmtId="0" fontId="30" fillId="29" borderId="40" xfId="47" applyFont="1" applyFill="1" applyBorder="1" applyAlignment="1">
      <alignment horizontal="center" vertical="center" wrapText="1"/>
    </xf>
    <xf numFmtId="0" fontId="30" fillId="29" borderId="70" xfId="0" applyFont="1" applyFill="1" applyBorder="1" applyAlignment="1" applyProtection="1">
      <alignment horizontal="center" vertical="center" wrapText="1"/>
      <protection locked="0"/>
    </xf>
    <xf numFmtId="0" fontId="30" fillId="29" borderId="71" xfId="0" applyFont="1" applyFill="1" applyBorder="1" applyAlignment="1" applyProtection="1">
      <alignment horizontal="center" vertical="center" wrapText="1"/>
      <protection locked="0"/>
    </xf>
    <xf numFmtId="0" fontId="30" fillId="29" borderId="72" xfId="0" applyFont="1" applyFill="1" applyBorder="1" applyAlignment="1" applyProtection="1">
      <alignment horizontal="center" vertical="center" wrapText="1"/>
      <protection locked="0"/>
    </xf>
    <xf numFmtId="0" fontId="30" fillId="29" borderId="73" xfId="0" applyFont="1" applyFill="1" applyBorder="1" applyAlignment="1" applyProtection="1">
      <alignment horizontal="center" vertical="center" wrapText="1"/>
      <protection locked="0"/>
    </xf>
    <xf numFmtId="0" fontId="42" fillId="29" borderId="42" xfId="47" applyFont="1" applyFill="1" applyBorder="1" applyAlignment="1">
      <alignment horizontal="center" vertical="center" wrapText="1"/>
    </xf>
    <xf numFmtId="0" fontId="42" fillId="29" borderId="41" xfId="47" applyFont="1" applyFill="1" applyBorder="1" applyAlignment="1">
      <alignment horizontal="center" vertical="center" wrapText="1"/>
    </xf>
    <xf numFmtId="0" fontId="42" fillId="29" borderId="44" xfId="47" applyFont="1" applyFill="1" applyBorder="1" applyAlignment="1">
      <alignment horizontal="center" vertical="center" wrapText="1"/>
    </xf>
    <xf numFmtId="0" fontId="30" fillId="29" borderId="43" xfId="47" applyFont="1" applyFill="1" applyBorder="1" applyAlignment="1">
      <alignment horizontal="center" vertical="center" wrapText="1"/>
    </xf>
    <xf numFmtId="0" fontId="30" fillId="29" borderId="39" xfId="47" applyFont="1" applyFill="1" applyBorder="1" applyAlignment="1">
      <alignment horizontal="center" vertical="center" wrapText="1"/>
    </xf>
    <xf numFmtId="0" fontId="34" fillId="0" borderId="46" xfId="36" applyFont="1" applyBorder="1" applyAlignment="1">
      <alignment horizontal="left" vertical="center" wrapText="1"/>
    </xf>
    <xf numFmtId="0" fontId="32" fillId="0" borderId="37" xfId="46" applyFont="1" applyBorder="1" applyAlignment="1">
      <alignment horizontal="center" vertical="center"/>
    </xf>
    <xf numFmtId="0" fontId="32" fillId="0" borderId="37" xfId="46" applyFont="1" applyBorder="1" applyAlignment="1">
      <alignment horizontal="left" vertical="center" wrapText="1"/>
    </xf>
    <xf numFmtId="0" fontId="32" fillId="0" borderId="40" xfId="46" applyFont="1" applyBorder="1" applyAlignment="1">
      <alignment horizontal="left" vertical="center" wrapText="1"/>
    </xf>
    <xf numFmtId="165" fontId="38" fillId="0" borderId="38" xfId="46" applyNumberFormat="1" applyFont="1" applyBorder="1" applyAlignment="1">
      <alignment horizontal="center" vertical="center"/>
    </xf>
    <xf numFmtId="165" fontId="38" fillId="0" borderId="37" xfId="46" applyNumberFormat="1" applyFont="1" applyBorder="1" applyAlignment="1">
      <alignment horizontal="center" vertical="center"/>
    </xf>
    <xf numFmtId="165" fontId="32" fillId="0" borderId="37" xfId="46" applyNumberFormat="1" applyFont="1" applyBorder="1" applyAlignment="1">
      <alignment horizontal="center" vertical="center"/>
    </xf>
    <xf numFmtId="165" fontId="32" fillId="0" borderId="40" xfId="46" applyNumberFormat="1" applyFont="1" applyBorder="1" applyAlignment="1">
      <alignment horizontal="center" vertical="center"/>
    </xf>
    <xf numFmtId="1" fontId="32" fillId="0" borderId="38" xfId="46" applyNumberFormat="1" applyFont="1" applyBorder="1" applyAlignment="1">
      <alignment horizontal="center" vertical="center"/>
    </xf>
    <xf numFmtId="1" fontId="32" fillId="0" borderId="37" xfId="46" applyNumberFormat="1" applyFont="1" applyBorder="1" applyAlignment="1">
      <alignment horizontal="center" vertical="center"/>
    </xf>
    <xf numFmtId="1" fontId="32" fillId="0" borderId="38" xfId="46" applyNumberFormat="1" applyFont="1" applyBorder="1" applyAlignment="1">
      <alignment horizontal="center" vertical="center" wrapText="1"/>
    </xf>
    <xf numFmtId="1" fontId="32" fillId="0" borderId="37" xfId="46" applyNumberFormat="1" applyFont="1" applyBorder="1" applyAlignment="1">
      <alignment horizontal="center" vertical="center" wrapText="1"/>
    </xf>
    <xf numFmtId="0" fontId="32" fillId="0" borderId="38" xfId="46" applyFont="1" applyBorder="1" applyAlignment="1">
      <alignment horizontal="left" vertical="center"/>
    </xf>
    <xf numFmtId="0" fontId="32" fillId="0" borderId="37" xfId="46" applyFont="1" applyBorder="1" applyAlignment="1">
      <alignment horizontal="left" vertical="center"/>
    </xf>
    <xf numFmtId="0" fontId="32" fillId="0" borderId="40" xfId="46" applyFont="1" applyBorder="1" applyAlignment="1">
      <alignment horizontal="center" vertical="center"/>
    </xf>
    <xf numFmtId="0" fontId="32" fillId="0" borderId="38" xfId="46" applyFont="1" applyBorder="1" applyAlignment="1">
      <alignment vertical="center"/>
    </xf>
    <xf numFmtId="0" fontId="32" fillId="0" borderId="37" xfId="46" applyFont="1" applyBorder="1" applyAlignment="1">
      <alignment vertical="center"/>
    </xf>
    <xf numFmtId="0" fontId="32" fillId="0" borderId="36" xfId="46" applyFont="1" applyBorder="1" applyAlignment="1">
      <alignment vertical="center"/>
    </xf>
    <xf numFmtId="1" fontId="34" fillId="0" borderId="28" xfId="47" applyNumberFormat="1" applyFont="1" applyBorder="1" applyAlignment="1">
      <alignment horizontal="center" vertical="center" wrapText="1"/>
    </xf>
    <xf numFmtId="1" fontId="34" fillId="0" borderId="29" xfId="47" applyNumberFormat="1" applyFont="1" applyBorder="1" applyAlignment="1">
      <alignment horizontal="center" vertical="center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Euro 2" xfId="32" xr:uid="{00000000-0005-0000-0000-000020000000}"/>
    <cellStyle name="Incorrecto" xfId="33" builtinId="27" customBuiltin="1"/>
    <cellStyle name="Millares 2" xfId="49" xr:uid="{00000000-0005-0000-0000-000022000000}"/>
    <cellStyle name="Millares 3" xfId="52" xr:uid="{00000000-0005-0000-0000-000023000000}"/>
    <cellStyle name="Neutral" xfId="34" builtinId="28" customBuiltin="1"/>
    <cellStyle name="Normal" xfId="0" builtinId="0"/>
    <cellStyle name="Normal 2" xfId="35" xr:uid="{00000000-0005-0000-0000-000026000000}"/>
    <cellStyle name="Normal 2 2" xfId="47" xr:uid="{00000000-0005-0000-0000-000027000000}"/>
    <cellStyle name="Normal 3" xfId="46" xr:uid="{00000000-0005-0000-0000-000028000000}"/>
    <cellStyle name="Normal 3 2" xfId="50" xr:uid="{00000000-0005-0000-0000-000029000000}"/>
    <cellStyle name="Normal 4" xfId="48" xr:uid="{00000000-0005-0000-0000-00002A000000}"/>
    <cellStyle name="Normal 5" xfId="51" xr:uid="{00000000-0005-0000-0000-00002B000000}"/>
    <cellStyle name="Normal 6" xfId="53" xr:uid="{00000000-0005-0000-0000-00002C000000}"/>
    <cellStyle name="Normal 7" xfId="54" xr:uid="{00000000-0005-0000-0000-00002D000000}"/>
    <cellStyle name="Normal_Inventario Documental" xfId="36" xr:uid="{00000000-0005-0000-0000-00002E000000}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74"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FF898989"/>
      <color rgb="FF504F4E"/>
      <color rgb="FF6598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88900</xdr:colOff>
          <xdr:row>11</xdr:row>
          <xdr:rowOff>107950</xdr:rowOff>
        </xdr:from>
        <xdr:to>
          <xdr:col>19</xdr:col>
          <xdr:colOff>571500</xdr:colOff>
          <xdr:row>11</xdr:row>
          <xdr:rowOff>508000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1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Transferencia primaria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495300</xdr:rowOff>
        </xdr:from>
        <xdr:to>
          <xdr:col>19</xdr:col>
          <xdr:colOff>488950</xdr:colOff>
          <xdr:row>12</xdr:row>
          <xdr:rowOff>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1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Inventario individual de funcionario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107950</xdr:rowOff>
        </xdr:from>
        <xdr:to>
          <xdr:col>19</xdr:col>
          <xdr:colOff>647700</xdr:colOff>
          <xdr:row>13</xdr:row>
          <xdr:rowOff>19050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1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Fusión o supresión de la dependencia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12</xdr:row>
          <xdr:rowOff>114300</xdr:rowOff>
        </xdr:from>
        <xdr:to>
          <xdr:col>24</xdr:col>
          <xdr:colOff>69850</xdr:colOff>
          <xdr:row>13</xdr:row>
          <xdr:rowOff>19050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1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11</xdr:row>
          <xdr:rowOff>127000</xdr:rowOff>
        </xdr:from>
        <xdr:to>
          <xdr:col>29</xdr:col>
          <xdr:colOff>50800</xdr:colOff>
          <xdr:row>11</xdr:row>
          <xdr:rowOff>571500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1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Transferencia Secundaria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11</xdr:row>
          <xdr:rowOff>533400</xdr:rowOff>
        </xdr:from>
        <xdr:to>
          <xdr:col>31</xdr:col>
          <xdr:colOff>107950</xdr:colOff>
          <xdr:row>12</xdr:row>
          <xdr:rowOff>69850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1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Valoración de fondos documentales acumulados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317500</xdr:colOff>
      <xdr:row>1</xdr:row>
      <xdr:rowOff>116974</xdr:rowOff>
    </xdr:from>
    <xdr:to>
      <xdr:col>18</xdr:col>
      <xdr:colOff>13888</xdr:colOff>
      <xdr:row>3</xdr:row>
      <xdr:rowOff>116032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E24F2E6E-AA9B-4055-ADD9-00676D21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421" y="200527"/>
          <a:ext cx="966388" cy="7009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%20Formatos/Plantilla%20Inventario%20Documental_2017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hianysacristan\AppData\Local\Microsoft\Windows\Temporary%20Internet%20Files\Content.IE5\LJMTBVO6\F-GD-13%20R&#243;tulo%20de%20Unidad%20Documen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ia%20de%20BORRADOR%20BASE%20NUEV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oBase"/>
      <sheetName val="FUID Formato F-GD-07 Vers. 06_"/>
      <sheetName val="Rótulo Carpeta F-GD-13 Vers. 04"/>
      <sheetName val="Rótulos de Cajas X100"/>
      <sheetName val="Rótulos Cajas X200"/>
      <sheetName val="Rótulos Cajas Formulado"/>
      <sheetName val="Rótulos Cajas Manual"/>
      <sheetName val="Listas"/>
      <sheetName val="F-GD-07-FUID"/>
    </sheetNames>
    <sheetDataSet>
      <sheetData sheetId="0">
        <row r="1">
          <cell r="B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"/>
      <sheetName val="F-GD-13"/>
      <sheetName val="INSTRUCTIVO"/>
      <sheetName val="Listas"/>
    </sheetNames>
    <sheetDataSet>
      <sheetData sheetId="0">
        <row r="2">
          <cell r="A2" t="str">
            <v>--Seleccione dato de la lista--</v>
          </cell>
        </row>
        <row r="3">
          <cell r="A3" t="str">
            <v>10000 - Despacho del Presidente de la República</v>
          </cell>
        </row>
        <row r="4">
          <cell r="A4" t="str">
            <v>20000 - Despacho del Vicepresidente de la República</v>
          </cell>
        </row>
        <row r="5">
          <cell r="A5" t="str">
            <v>30010 - Despacho del Ministro Consejero del Presidente de la República</v>
          </cell>
        </row>
        <row r="6">
          <cell r="A6" t="str">
            <v>30000 - Dirección del Departamento Administrativo de la Presidencia de la  República</v>
          </cell>
        </row>
        <row r="7">
          <cell r="A7" t="str">
            <v>31020 - Alta Consejería Presidencial para Asuntos Políticos</v>
          </cell>
        </row>
        <row r="8">
          <cell r="A8" t="str">
            <v>31030 - Alta Consejería Presidencial para las Regiones y la Participación Ciudadana</v>
          </cell>
        </row>
        <row r="9">
          <cell r="A9" t="str">
            <v>31070 - Alta Consejería Presidencial para las Comunicaciones</v>
          </cell>
        </row>
        <row r="10">
          <cell r="A10" t="str">
            <v>31080 - Alta Consejería Presidencial para la Equidad de la Mujer</v>
          </cell>
        </row>
        <row r="11">
          <cell r="A11" t="str">
            <v>31100 - Alta Consejería Presidencial para Programas Especiales</v>
          </cell>
        </row>
        <row r="12">
          <cell r="A12" t="str">
            <v>31120 - Oficina de Alto Comisionado para la Paz</v>
          </cell>
        </row>
        <row r="13">
          <cell r="A13" t="str">
            <v>31140 - Alta Consejería Presidencial para la Seguridad y Convivencia</v>
          </cell>
        </row>
        <row r="14">
          <cell r="A14" t="str">
            <v>31150 - Alta Consejería Presidencial</v>
          </cell>
        </row>
        <row r="15">
          <cell r="A15" t="str">
            <v>31160 - Alta Consejería Presidencial para la Competitividad y Proyectos Estratégicos</v>
          </cell>
        </row>
        <row r="16">
          <cell r="A16" t="str">
            <v>33010 - Secretaría Privada</v>
          </cell>
        </row>
        <row r="17">
          <cell r="A17" t="str">
            <v>33011 - Subsecretaría Privada</v>
          </cell>
        </row>
        <row r="18">
          <cell r="A18" t="str">
            <v>33012 - Grupo de Atención de Peticiones al Presidente de la República.</v>
          </cell>
        </row>
        <row r="19">
          <cell r="A19" t="str">
            <v>33020 - Secretaría Jurídica</v>
          </cell>
        </row>
        <row r="20">
          <cell r="A20" t="str">
            <v>33040 - Secretaría de Prensa</v>
          </cell>
        </row>
        <row r="21">
          <cell r="A21" t="str">
            <v>33050 - Secretaría para la Seguridad Presidencial</v>
          </cell>
        </row>
        <row r="22">
          <cell r="A22" t="str">
            <v>33060 - Secretaría de Transparencia</v>
          </cell>
        </row>
        <row r="23">
          <cell r="A23" t="str">
            <v>34010 - Programa Presidencial para el Sistema Nacional de Juventud "Colombia Joven"</v>
          </cell>
        </row>
        <row r="24">
          <cell r="A24" t="str">
            <v>34020 - Programa Presidencial de los Derechos Humanos y Derecho Internacional Humanitario</v>
          </cell>
        </row>
        <row r="25">
          <cell r="A25" t="str">
            <v>34040 - Programa Presidencial para la Acción Integral contra Minas Antipersonal</v>
          </cell>
        </row>
        <row r="26">
          <cell r="A26" t="str">
            <v>34050 - Programa Presidencial para la Formulación de Estrategias y Acciones para el Desarrollo Integral de la Población Afrocolombiana, Negra, Palenquera y Raizal</v>
          </cell>
        </row>
        <row r="27">
          <cell r="A27" t="str">
            <v>34060 - Programa Presidencial para la Formulación de Estrategias y Acciones para el Desarrollo Integral de los pueblos Indígenas de Colombia</v>
          </cell>
        </row>
        <row r="28">
          <cell r="A28" t="str">
            <v>34070 - Programa Presidencial para el Desarrollo Espacial Colombiano</v>
          </cell>
        </row>
        <row r="29">
          <cell r="A29" t="str">
            <v>35000 - Casa Militar</v>
          </cell>
        </row>
        <row r="30">
          <cell r="A30" t="str">
            <v xml:space="preserve">40000 - Subdirección General </v>
          </cell>
        </row>
        <row r="31">
          <cell r="A31" t="str">
            <v>50000 - Subdirección de Operaciones</v>
          </cell>
        </row>
        <row r="32">
          <cell r="A32" t="str">
            <v xml:space="preserve">50001 - Grupo Atención al Usuario y Servicios Compartidos </v>
          </cell>
        </row>
        <row r="33">
          <cell r="A33" t="str">
            <v>51010 - Oficina de Planeación</v>
          </cell>
        </row>
        <row r="34">
          <cell r="A34" t="str">
            <v>51020 - Oficina de Control Interno</v>
          </cell>
        </row>
        <row r="35">
          <cell r="A35" t="str">
            <v>51030 - Oficina de Control Interno Disciplinario</v>
          </cell>
        </row>
        <row r="36">
          <cell r="A36" t="str">
            <v>52010 - Área Administrativa</v>
          </cell>
        </row>
        <row r="37">
          <cell r="A37" t="str">
            <v>52011 - Grupo Gestión Documental</v>
          </cell>
        </row>
        <row r="38">
          <cell r="A38" t="str">
            <v>52014 - Grupo de Recursos  Físicos</v>
          </cell>
        </row>
        <row r="39">
          <cell r="A39" t="str">
            <v>52015 - Grupo de Servicios Generales</v>
          </cell>
        </row>
        <row r="40">
          <cell r="A40" t="str">
            <v>52016 - Grupo de Transportes</v>
          </cell>
        </row>
        <row r="41">
          <cell r="A41" t="str">
            <v>52017 - Grupo de Telecomunicaciones</v>
          </cell>
        </row>
        <row r="42">
          <cell r="A42" t="str">
            <v>52018 - Grupo de Salones de Estado y Casa Privadas</v>
          </cell>
        </row>
        <row r="43">
          <cell r="A43" t="str">
            <v>52019 - Grupo de Infraestructura, Mantenimiento y conservación de bienes muebles e inmuebles</v>
          </cell>
        </row>
        <row r="44">
          <cell r="A44" t="str">
            <v>52025 - Grupo de Mercadeo y Análisis del Sector de Bienes y Servicios</v>
          </cell>
        </row>
        <row r="45">
          <cell r="A45" t="str">
            <v>52020 - Área Financiera</v>
          </cell>
        </row>
        <row r="46">
          <cell r="A46" t="str">
            <v>52021 - Grupo de Central de Cuentas</v>
          </cell>
        </row>
        <row r="47">
          <cell r="A47" t="str">
            <v>52022 - Grupo de Contabilidad</v>
          </cell>
        </row>
        <row r="48">
          <cell r="A48" t="str">
            <v>52023 - Grupo de Pagaduría</v>
          </cell>
        </row>
        <row r="49">
          <cell r="A49" t="str">
            <v>52024 - Grupo de Presupuesto</v>
          </cell>
        </row>
        <row r="50">
          <cell r="A50" t="str">
            <v>52030 - Área Contratos</v>
          </cell>
        </row>
        <row r="51">
          <cell r="A51" t="str">
            <v>52040 - Área de Talento Humano</v>
          </cell>
        </row>
        <row r="52">
          <cell r="A52" t="str">
            <v>52041 - Grupo de Bienestar y Responsabilidad Social</v>
          </cell>
        </row>
        <row r="53">
          <cell r="A53" t="str">
            <v>52050 - Área de Información y Sistemas</v>
          </cell>
        </row>
        <row r="54">
          <cell r="A54" t="str">
            <v>61000 - Fondo de Programas Especiales para la Paz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"/>
      <sheetName val="InventarioBase"/>
      <sheetName val="FUID F-GD-07"/>
      <sheetName val="Rótulos Cajas F-GD-30"/>
      <sheetName val="Rótulo Carpeta F-GD-13 Vers. 05"/>
      <sheetName val="Lis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495"/>
  <sheetViews>
    <sheetView showGridLines="0" tabSelected="1" zoomScale="50" zoomScaleNormal="50" zoomScaleSheetLayoutView="85" workbookViewId="0">
      <selection activeCell="BF121" sqref="BF121"/>
    </sheetView>
  </sheetViews>
  <sheetFormatPr baseColWidth="10" defaultColWidth="2.7265625" defaultRowHeight="13.5" x14ac:dyDescent="0.3"/>
  <cols>
    <col min="1" max="1" width="1" style="88" customWidth="1"/>
    <col min="2" max="2" width="8.453125" style="74" customWidth="1"/>
    <col min="3" max="3" width="5.453125" style="74" customWidth="1"/>
    <col min="4" max="4" width="7.453125" style="74" customWidth="1"/>
    <col min="5" max="5" width="1.81640625" style="74" customWidth="1"/>
    <col min="6" max="9" width="2.7265625" style="74"/>
    <col min="10" max="11" width="1.7265625" style="74" customWidth="1"/>
    <col min="12" max="12" width="2.7265625" style="74" customWidth="1"/>
    <col min="13" max="13" width="1.7265625" style="74" customWidth="1"/>
    <col min="14" max="14" width="6.453125" style="74" customWidth="1"/>
    <col min="15" max="15" width="4.1796875" style="74" customWidth="1"/>
    <col min="16" max="16" width="3.81640625" style="74" bestFit="1" customWidth="1"/>
    <col min="17" max="17" width="1.7265625" style="74" customWidth="1"/>
    <col min="18" max="19" width="2.7265625" style="74"/>
    <col min="20" max="20" width="15.1796875" style="74" customWidth="1"/>
    <col min="21" max="21" width="4.453125" style="74" customWidth="1"/>
    <col min="22" max="23" width="3.453125" style="74" customWidth="1"/>
    <col min="24" max="24" width="1.7265625" style="74" customWidth="1"/>
    <col min="25" max="25" width="2.7265625" style="74" customWidth="1"/>
    <col min="26" max="26" width="1.7265625" style="74" customWidth="1"/>
    <col min="27" max="27" width="2.7265625" style="74"/>
    <col min="28" max="28" width="12.1796875" style="74" customWidth="1"/>
    <col min="29" max="30" width="3.81640625" style="74" customWidth="1"/>
    <col min="31" max="31" width="3.26953125" style="74" customWidth="1"/>
    <col min="32" max="32" width="1.7265625" style="74" customWidth="1"/>
    <col min="33" max="35" width="3.81640625" style="74" customWidth="1"/>
    <col min="36" max="36" width="4" style="74" customWidth="1"/>
    <col min="37" max="37" width="11.7265625" style="74" customWidth="1"/>
    <col min="38" max="38" width="6.26953125" style="74" customWidth="1"/>
    <col min="39" max="39" width="2.1796875" style="74" customWidth="1"/>
    <col min="40" max="40" width="5.7265625" style="74" customWidth="1"/>
    <col min="41" max="41" width="2.7265625" style="74" customWidth="1"/>
    <col min="42" max="42" width="7.453125" style="74" customWidth="1"/>
    <col min="43" max="44" width="8.7265625" style="74" customWidth="1"/>
    <col min="45" max="45" width="9.453125" style="74" customWidth="1"/>
    <col min="46" max="46" width="10.54296875" style="74" customWidth="1"/>
    <col min="47" max="47" width="11.453125" style="74" customWidth="1"/>
    <col min="48" max="48" width="9.7265625" style="74" customWidth="1"/>
    <col min="49" max="49" width="5.81640625" style="74" customWidth="1"/>
    <col min="50" max="52" width="6.1796875" style="74" customWidth="1"/>
    <col min="53" max="53" width="8.453125" style="74" customWidth="1"/>
    <col min="54" max="55" width="2.7265625" style="74"/>
    <col min="56" max="56" width="2.7265625" style="74" customWidth="1"/>
    <col min="57" max="58" width="2.7265625" style="74"/>
    <col min="59" max="59" width="3.1796875" style="74" customWidth="1"/>
    <col min="60" max="61" width="4.1796875" style="74" customWidth="1"/>
    <col min="62" max="62" width="3.7265625" style="74" customWidth="1"/>
    <col min="63" max="64" width="4.1796875" style="74" customWidth="1"/>
    <col min="65" max="65" width="4.81640625" style="74" customWidth="1"/>
    <col min="66" max="66" width="3.1796875" style="74" customWidth="1"/>
    <col min="67" max="68" width="1.7265625" style="74" customWidth="1"/>
    <col min="69" max="69" width="31.26953125" style="74" customWidth="1"/>
    <col min="70" max="70" width="2.7265625" style="75"/>
    <col min="71" max="80" width="2.7265625" style="74"/>
    <col min="81" max="81" width="41.26953125" style="74" customWidth="1"/>
    <col min="82" max="16384" width="2.7265625" style="74"/>
  </cols>
  <sheetData>
    <row r="1" spans="1:80" ht="6.75" customHeight="1" x14ac:dyDescent="0.3"/>
    <row r="2" spans="1:80" ht="27" customHeight="1" x14ac:dyDescent="0.3"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3"/>
      <c r="AC2" s="113" t="s">
        <v>81</v>
      </c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5"/>
      <c r="AV2" s="97" t="s">
        <v>589</v>
      </c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9"/>
      <c r="BP2" s="27"/>
      <c r="BQ2" s="28"/>
    </row>
    <row r="3" spans="1:80" ht="27.75" customHeight="1" x14ac:dyDescent="0.3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6"/>
      <c r="AC3" s="11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117"/>
      <c r="AV3" s="93" t="s">
        <v>590</v>
      </c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5"/>
      <c r="BP3" s="27"/>
      <c r="BQ3" s="28"/>
    </row>
    <row r="4" spans="1:80" s="67" customFormat="1" ht="25.15" customHeight="1" x14ac:dyDescent="0.25">
      <c r="A4" s="89"/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9"/>
      <c r="AC4" s="118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20"/>
      <c r="AV4" s="100" t="s">
        <v>588</v>
      </c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2"/>
      <c r="BP4" s="29"/>
      <c r="BQ4" s="28"/>
    </row>
    <row r="5" spans="1:80" ht="3" customHeight="1" thickBot="1" x14ac:dyDescent="0.3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67"/>
      <c r="Z5" s="67"/>
      <c r="AA5" s="83"/>
      <c r="AB5" s="83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30"/>
      <c r="BP5" s="29"/>
      <c r="BQ5" s="28"/>
    </row>
    <row r="6" spans="1:80" ht="44.25" customHeight="1" thickBot="1" x14ac:dyDescent="0.35">
      <c r="A6" s="74"/>
      <c r="B6" s="103" t="s">
        <v>59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5"/>
      <c r="BH6" s="106" t="s">
        <v>578</v>
      </c>
      <c r="BI6" s="106"/>
      <c r="BJ6" s="106"/>
      <c r="BK6" s="106"/>
      <c r="BL6" s="106"/>
      <c r="BM6" s="106"/>
      <c r="BN6" s="107"/>
      <c r="BO6" s="30"/>
      <c r="BP6" s="29"/>
      <c r="BQ6" s="28"/>
    </row>
    <row r="7" spans="1:80" ht="12.75" customHeight="1" x14ac:dyDescent="0.3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108" t="s">
        <v>53</v>
      </c>
      <c r="BI7" s="109"/>
      <c r="BJ7" s="110"/>
      <c r="BK7" s="108" t="s">
        <v>52</v>
      </c>
      <c r="BL7" s="110"/>
      <c r="BM7" s="108" t="s">
        <v>61</v>
      </c>
      <c r="BN7" s="110"/>
      <c r="BO7" s="30"/>
      <c r="BP7" s="29"/>
      <c r="BQ7" s="28"/>
      <c r="BS7" s="76"/>
      <c r="BT7" s="76"/>
      <c r="BU7" s="76"/>
      <c r="BV7" s="76"/>
      <c r="BW7" s="76"/>
      <c r="BX7" s="76"/>
      <c r="BY7" s="76"/>
      <c r="BZ7" s="76"/>
      <c r="CA7" s="76"/>
      <c r="CB7" s="76"/>
    </row>
    <row r="8" spans="1:80" ht="27" customHeight="1" x14ac:dyDescent="0.3">
      <c r="B8" s="148" t="s">
        <v>569</v>
      </c>
      <c r="C8" s="149"/>
      <c r="D8" s="149"/>
      <c r="E8" s="149"/>
      <c r="F8" s="149"/>
      <c r="G8" s="149"/>
      <c r="H8" s="149"/>
      <c r="I8" s="149"/>
      <c r="J8" s="149"/>
      <c r="K8" s="149"/>
      <c r="L8" s="143"/>
      <c r="M8" s="143"/>
      <c r="N8" s="143"/>
      <c r="O8" s="143"/>
      <c r="P8" s="143"/>
      <c r="Q8" s="143"/>
      <c r="R8" s="143"/>
      <c r="S8" s="143"/>
      <c r="T8" s="143"/>
      <c r="U8" s="28"/>
      <c r="V8" s="151" t="s">
        <v>570</v>
      </c>
      <c r="W8" s="151"/>
      <c r="X8" s="151"/>
      <c r="Y8" s="151"/>
      <c r="Z8" s="151"/>
      <c r="AA8" s="151"/>
      <c r="AB8" s="151"/>
      <c r="AC8" s="151"/>
      <c r="AD8" s="151"/>
      <c r="AE8" s="151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31"/>
      <c r="BG8" s="32"/>
      <c r="BH8" s="111" t="s">
        <v>82</v>
      </c>
      <c r="BI8" s="154"/>
      <c r="BJ8" s="112"/>
      <c r="BK8" s="111"/>
      <c r="BL8" s="112"/>
      <c r="BM8" s="111"/>
      <c r="BN8" s="112"/>
      <c r="BO8" s="30"/>
      <c r="BP8" s="29"/>
      <c r="BQ8" s="28"/>
      <c r="BS8" s="76"/>
      <c r="BT8" s="76"/>
      <c r="BU8" s="76"/>
      <c r="BV8" s="76"/>
      <c r="BW8" s="76"/>
      <c r="BX8" s="76"/>
      <c r="BY8" s="76"/>
      <c r="BZ8" s="76"/>
      <c r="CA8" s="76"/>
      <c r="CB8" s="76"/>
    </row>
    <row r="9" spans="1:80" ht="21.75" customHeight="1" x14ac:dyDescent="0.3"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50"/>
      <c r="M9" s="150"/>
      <c r="N9" s="150"/>
      <c r="O9" s="150"/>
      <c r="P9" s="150"/>
      <c r="Q9" s="150"/>
      <c r="R9" s="150"/>
      <c r="S9" s="150"/>
      <c r="T9" s="150"/>
      <c r="U9" s="33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31"/>
      <c r="BG9" s="32"/>
      <c r="BH9" s="130" t="s">
        <v>571</v>
      </c>
      <c r="BI9" s="131"/>
      <c r="BJ9" s="131"/>
      <c r="BK9" s="131"/>
      <c r="BL9" s="132"/>
      <c r="BM9" s="136"/>
      <c r="BN9" s="137"/>
      <c r="BO9" s="30"/>
      <c r="BP9" s="29"/>
      <c r="BQ9" s="28"/>
      <c r="BS9" s="76"/>
      <c r="BT9" s="76"/>
      <c r="BU9" s="76"/>
      <c r="BV9" s="76"/>
      <c r="BW9" s="76"/>
      <c r="BX9" s="76"/>
      <c r="BY9" s="76"/>
      <c r="BZ9" s="76"/>
      <c r="CA9" s="76"/>
      <c r="CB9" s="76"/>
    </row>
    <row r="10" spans="1:80" ht="27" customHeigh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69"/>
      <c r="M10" s="69"/>
      <c r="N10" s="69"/>
      <c r="O10" s="69"/>
      <c r="P10" s="69"/>
      <c r="Q10" s="69"/>
      <c r="R10" s="69"/>
      <c r="S10" s="69"/>
      <c r="T10" s="69"/>
      <c r="U10" s="33"/>
      <c r="V10" s="34"/>
      <c r="W10" s="34"/>
      <c r="X10" s="34"/>
      <c r="Y10" s="34"/>
      <c r="Z10" s="34"/>
      <c r="AA10" s="34"/>
      <c r="AB10" s="34"/>
      <c r="AC10" s="34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31"/>
      <c r="BG10" s="32"/>
      <c r="BH10" s="133"/>
      <c r="BI10" s="134"/>
      <c r="BJ10" s="134"/>
      <c r="BK10" s="134"/>
      <c r="BL10" s="135"/>
      <c r="BM10" s="138"/>
      <c r="BN10" s="139"/>
      <c r="BO10" s="30"/>
      <c r="BP10" s="29"/>
      <c r="BQ10" s="28"/>
      <c r="BS10" s="76"/>
      <c r="BT10" s="76"/>
      <c r="BU10" s="76"/>
      <c r="BV10" s="76"/>
      <c r="BW10" s="76"/>
      <c r="BX10" s="76"/>
      <c r="BY10" s="76"/>
      <c r="BZ10" s="76"/>
      <c r="CA10" s="76"/>
      <c r="CB10" s="76"/>
    </row>
    <row r="11" spans="1:80" ht="15" customHeight="1" x14ac:dyDescent="0.3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69"/>
      <c r="M11" s="69"/>
      <c r="N11" s="69"/>
      <c r="O11" s="69"/>
      <c r="P11" s="69"/>
      <c r="Q11" s="69"/>
      <c r="R11" s="69"/>
      <c r="S11" s="69"/>
      <c r="T11" s="69"/>
      <c r="U11" s="33"/>
      <c r="V11" s="34"/>
      <c r="W11" s="34"/>
      <c r="X11" s="34"/>
      <c r="Y11" s="34"/>
      <c r="Z11" s="34"/>
      <c r="AA11" s="34"/>
      <c r="AB11" s="34"/>
      <c r="AC11" s="34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31"/>
      <c r="BG11" s="32"/>
      <c r="BH11" s="35"/>
      <c r="BI11" s="35"/>
      <c r="BJ11" s="35"/>
      <c r="BK11" s="35"/>
      <c r="BL11" s="35"/>
      <c r="BM11" s="35"/>
      <c r="BN11" s="35"/>
      <c r="BO11" s="30"/>
      <c r="BP11" s="29"/>
      <c r="BQ11" s="28"/>
      <c r="BS11" s="76"/>
      <c r="BT11" s="76"/>
      <c r="BU11" s="76"/>
      <c r="BV11" s="76"/>
      <c r="BW11" s="76"/>
      <c r="BX11" s="76"/>
      <c r="BY11" s="76"/>
      <c r="BZ11" s="76"/>
      <c r="CA11" s="76"/>
      <c r="CB11" s="76"/>
    </row>
    <row r="12" spans="1:80" ht="56.25" customHeight="1" x14ac:dyDescent="0.3">
      <c r="B12" s="85"/>
      <c r="C12" s="140" t="s">
        <v>66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7"/>
      <c r="BA12" s="144" t="s">
        <v>83</v>
      </c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30"/>
      <c r="BP12" s="29"/>
      <c r="BQ12" s="28"/>
      <c r="BS12" s="76"/>
      <c r="BT12" s="76"/>
      <c r="BU12" s="76"/>
      <c r="BV12" s="76"/>
      <c r="BW12" s="76"/>
      <c r="BX12" s="76"/>
      <c r="BY12" s="76"/>
      <c r="BZ12" s="76"/>
      <c r="CA12" s="76"/>
      <c r="CB12" s="76"/>
    </row>
    <row r="13" spans="1:80" ht="26.25" customHeight="1" x14ac:dyDescent="0.3">
      <c r="B13" s="85"/>
      <c r="C13" s="142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28"/>
      <c r="AB13" s="146" t="s">
        <v>60</v>
      </c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38"/>
      <c r="AR13" s="38"/>
      <c r="AS13" s="38"/>
      <c r="AT13" s="38"/>
      <c r="AU13" s="38"/>
      <c r="AV13" s="38"/>
      <c r="AW13" s="39"/>
      <c r="AX13" s="39"/>
      <c r="AY13" s="39"/>
      <c r="AZ13" s="40"/>
      <c r="BA13" s="144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30"/>
      <c r="BP13" s="29"/>
      <c r="BQ13" s="28"/>
      <c r="BS13" s="76"/>
      <c r="BT13" s="76"/>
      <c r="BU13" s="76"/>
      <c r="BV13" s="76"/>
      <c r="BW13" s="76"/>
      <c r="BX13" s="76"/>
      <c r="BY13" s="76"/>
      <c r="BZ13" s="76"/>
      <c r="CA13" s="76"/>
      <c r="CB13" s="76"/>
    </row>
    <row r="14" spans="1:80" ht="19.5" customHeight="1" x14ac:dyDescent="0.3">
      <c r="B14" s="85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3"/>
      <c r="BA14" s="144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30"/>
      <c r="BP14" s="29"/>
      <c r="BQ14" s="28"/>
      <c r="BS14" s="76"/>
      <c r="BT14" s="76"/>
      <c r="BU14" s="76"/>
      <c r="BV14" s="76"/>
      <c r="BW14" s="76"/>
      <c r="BX14" s="76"/>
      <c r="BY14" s="76"/>
      <c r="BZ14" s="76"/>
      <c r="CA14" s="76"/>
      <c r="CB14" s="76"/>
    </row>
    <row r="15" spans="1:80" ht="6" customHeight="1" x14ac:dyDescent="0.3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69"/>
      <c r="M15" s="69"/>
      <c r="N15" s="69"/>
      <c r="O15" s="69"/>
      <c r="P15" s="69"/>
      <c r="Q15" s="69"/>
      <c r="R15" s="69"/>
      <c r="S15" s="69"/>
      <c r="T15" s="69"/>
      <c r="U15" s="33"/>
      <c r="V15" s="34"/>
      <c r="W15" s="34"/>
      <c r="X15" s="34"/>
      <c r="Y15" s="34"/>
      <c r="Z15" s="34"/>
      <c r="AA15" s="34"/>
      <c r="AB15" s="34"/>
      <c r="AC15" s="34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31"/>
      <c r="BG15" s="32"/>
      <c r="BH15" s="35"/>
      <c r="BI15" s="35"/>
      <c r="BJ15" s="35"/>
      <c r="BK15" s="35"/>
      <c r="BL15" s="35"/>
      <c r="BM15" s="35"/>
      <c r="BN15" s="35"/>
      <c r="BO15" s="30"/>
      <c r="BP15" s="29"/>
      <c r="BQ15" s="28"/>
      <c r="BS15" s="76"/>
      <c r="BT15" s="76"/>
      <c r="BU15" s="76"/>
      <c r="BV15" s="76"/>
      <c r="BW15" s="76"/>
      <c r="BX15" s="76"/>
      <c r="BY15" s="76"/>
      <c r="BZ15" s="76"/>
      <c r="CA15" s="76"/>
      <c r="CB15" s="76"/>
    </row>
    <row r="16" spans="1:80" ht="21.75" customHeight="1" x14ac:dyDescent="0.3">
      <c r="B16" s="34"/>
      <c r="C16" s="173" t="s">
        <v>73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5"/>
      <c r="Z16" s="34"/>
      <c r="AA16" s="34"/>
      <c r="AB16" s="173" t="s">
        <v>75</v>
      </c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69"/>
      <c r="AX16" s="173" t="s">
        <v>76</v>
      </c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44"/>
      <c r="BP16" s="45"/>
      <c r="BQ16" s="28"/>
      <c r="BS16" s="76"/>
      <c r="BT16" s="76"/>
      <c r="BU16" s="76"/>
      <c r="BV16" s="76"/>
      <c r="BW16" s="76"/>
      <c r="BX16" s="76"/>
      <c r="BY16" s="76"/>
      <c r="BZ16" s="76"/>
      <c r="CA16" s="76"/>
      <c r="CB16" s="76"/>
    </row>
    <row r="17" spans="1:80" ht="19.5" customHeight="1" x14ac:dyDescent="0.3">
      <c r="B17" s="34"/>
      <c r="C17" s="163" t="s">
        <v>62</v>
      </c>
      <c r="D17" s="164"/>
      <c r="E17" s="165"/>
      <c r="F17" s="176"/>
      <c r="G17" s="177"/>
      <c r="H17" s="177"/>
      <c r="I17" s="177"/>
      <c r="J17" s="177"/>
      <c r="K17" s="177"/>
      <c r="L17" s="177"/>
      <c r="M17" s="177"/>
      <c r="N17" s="177"/>
      <c r="O17" s="177"/>
      <c r="P17" s="178"/>
      <c r="Q17" s="155" t="s">
        <v>63</v>
      </c>
      <c r="R17" s="159"/>
      <c r="S17" s="156"/>
      <c r="T17" s="155"/>
      <c r="U17" s="159"/>
      <c r="V17" s="159"/>
      <c r="W17" s="159"/>
      <c r="X17" s="159"/>
      <c r="Y17" s="160"/>
      <c r="Z17" s="34"/>
      <c r="AA17" s="34"/>
      <c r="AB17" s="46" t="s">
        <v>62</v>
      </c>
      <c r="AC17" s="176"/>
      <c r="AD17" s="177"/>
      <c r="AE17" s="177"/>
      <c r="AF17" s="177"/>
      <c r="AG17" s="177"/>
      <c r="AH17" s="177"/>
      <c r="AI17" s="177"/>
      <c r="AJ17" s="177"/>
      <c r="AK17" s="177"/>
      <c r="AL17" s="179" t="s">
        <v>63</v>
      </c>
      <c r="AM17" s="180"/>
      <c r="AN17" s="155"/>
      <c r="AO17" s="159"/>
      <c r="AP17" s="159"/>
      <c r="AQ17" s="159"/>
      <c r="AR17" s="159"/>
      <c r="AS17" s="159"/>
      <c r="AT17" s="159"/>
      <c r="AU17" s="159"/>
      <c r="AV17" s="160"/>
      <c r="AW17" s="69"/>
      <c r="AX17" s="163" t="s">
        <v>62</v>
      </c>
      <c r="AY17" s="165"/>
      <c r="AZ17" s="170"/>
      <c r="BA17" s="171"/>
      <c r="BB17" s="171"/>
      <c r="BC17" s="171"/>
      <c r="BD17" s="171"/>
      <c r="BE17" s="171"/>
      <c r="BF17" s="171"/>
      <c r="BG17" s="172"/>
      <c r="BH17" s="155" t="s">
        <v>63</v>
      </c>
      <c r="BI17" s="156"/>
      <c r="BJ17" s="155"/>
      <c r="BK17" s="159"/>
      <c r="BL17" s="159"/>
      <c r="BM17" s="159"/>
      <c r="BN17" s="160"/>
      <c r="BO17" s="30"/>
      <c r="BP17" s="47"/>
      <c r="BQ17" s="28"/>
      <c r="BS17" s="76"/>
      <c r="BT17" s="76"/>
      <c r="BU17" s="76"/>
      <c r="BV17" s="76"/>
      <c r="BW17" s="76"/>
      <c r="BX17" s="76"/>
      <c r="BY17" s="76"/>
      <c r="BZ17" s="76"/>
      <c r="CA17" s="76"/>
      <c r="CB17" s="76"/>
    </row>
    <row r="18" spans="1:80" ht="29.25" customHeight="1" x14ac:dyDescent="0.3">
      <c r="B18" s="34"/>
      <c r="C18" s="163" t="s">
        <v>77</v>
      </c>
      <c r="D18" s="164"/>
      <c r="E18" s="165"/>
      <c r="F18" s="166"/>
      <c r="G18" s="241"/>
      <c r="H18" s="241"/>
      <c r="I18" s="241"/>
      <c r="J18" s="241"/>
      <c r="K18" s="241"/>
      <c r="L18" s="241"/>
      <c r="M18" s="241"/>
      <c r="N18" s="241"/>
      <c r="O18" s="241"/>
      <c r="P18" s="242"/>
      <c r="Q18" s="157"/>
      <c r="R18" s="161"/>
      <c r="S18" s="158"/>
      <c r="T18" s="157"/>
      <c r="U18" s="161"/>
      <c r="V18" s="161"/>
      <c r="W18" s="161"/>
      <c r="X18" s="161"/>
      <c r="Y18" s="162"/>
      <c r="Z18" s="34"/>
      <c r="AA18" s="34"/>
      <c r="AB18" s="46" t="s">
        <v>77</v>
      </c>
      <c r="AC18" s="166"/>
      <c r="AD18" s="167"/>
      <c r="AE18" s="167"/>
      <c r="AF18" s="167"/>
      <c r="AG18" s="167"/>
      <c r="AH18" s="167"/>
      <c r="AI18" s="167"/>
      <c r="AJ18" s="167"/>
      <c r="AK18" s="167"/>
      <c r="AL18" s="181"/>
      <c r="AM18" s="182"/>
      <c r="AN18" s="157"/>
      <c r="AO18" s="161"/>
      <c r="AP18" s="161"/>
      <c r="AQ18" s="161"/>
      <c r="AR18" s="161"/>
      <c r="AS18" s="161"/>
      <c r="AT18" s="161"/>
      <c r="AU18" s="161"/>
      <c r="AV18" s="162"/>
      <c r="AW18" s="69"/>
      <c r="AX18" s="168" t="s">
        <v>77</v>
      </c>
      <c r="AY18" s="169"/>
      <c r="AZ18" s="170"/>
      <c r="BA18" s="171"/>
      <c r="BB18" s="171"/>
      <c r="BC18" s="171"/>
      <c r="BD18" s="171"/>
      <c r="BE18" s="171"/>
      <c r="BF18" s="171"/>
      <c r="BG18" s="172"/>
      <c r="BH18" s="157"/>
      <c r="BI18" s="158"/>
      <c r="BJ18" s="157"/>
      <c r="BK18" s="161"/>
      <c r="BL18" s="161"/>
      <c r="BM18" s="161"/>
      <c r="BN18" s="162"/>
      <c r="BO18" s="30"/>
      <c r="BP18" s="47"/>
      <c r="BQ18" s="28"/>
      <c r="BS18" s="76"/>
      <c r="BT18" s="76"/>
      <c r="BU18" s="76"/>
      <c r="BV18" s="76"/>
      <c r="BW18" s="76"/>
      <c r="BX18" s="76"/>
      <c r="BY18" s="76"/>
      <c r="BZ18" s="76"/>
      <c r="CA18" s="76"/>
      <c r="CB18" s="76"/>
    </row>
    <row r="19" spans="1:80" ht="14.25" customHeight="1" thickBot="1" x14ac:dyDescent="0.35">
      <c r="B19" s="34"/>
      <c r="C19" s="184" t="s">
        <v>64</v>
      </c>
      <c r="D19" s="185"/>
      <c r="E19" s="186"/>
      <c r="F19" s="187"/>
      <c r="G19" s="188"/>
      <c r="H19" s="188"/>
      <c r="I19" s="188"/>
      <c r="J19" s="188"/>
      <c r="K19" s="188"/>
      <c r="L19" s="188"/>
      <c r="M19" s="188"/>
      <c r="N19" s="188"/>
      <c r="O19" s="188"/>
      <c r="P19" s="189"/>
      <c r="Q19" s="187" t="s">
        <v>74</v>
      </c>
      <c r="R19" s="188"/>
      <c r="S19" s="189"/>
      <c r="T19" s="190" t="s">
        <v>585</v>
      </c>
      <c r="U19" s="191"/>
      <c r="V19" s="191"/>
      <c r="W19" s="191"/>
      <c r="X19" s="191"/>
      <c r="Y19" s="192"/>
      <c r="Z19" s="34"/>
      <c r="AA19" s="34"/>
      <c r="AB19" s="48" t="s">
        <v>64</v>
      </c>
      <c r="AC19" s="187"/>
      <c r="AD19" s="188"/>
      <c r="AE19" s="188"/>
      <c r="AF19" s="188"/>
      <c r="AG19" s="188"/>
      <c r="AH19" s="188"/>
      <c r="AI19" s="188"/>
      <c r="AJ19" s="188"/>
      <c r="AK19" s="189"/>
      <c r="AL19" s="187" t="s">
        <v>74</v>
      </c>
      <c r="AM19" s="189"/>
      <c r="AN19" s="190" t="s">
        <v>585</v>
      </c>
      <c r="AO19" s="191"/>
      <c r="AP19" s="191"/>
      <c r="AQ19" s="191"/>
      <c r="AR19" s="191"/>
      <c r="AS19" s="191"/>
      <c r="AT19" s="191"/>
      <c r="AU19" s="191"/>
      <c r="AV19" s="191"/>
      <c r="AW19" s="69"/>
      <c r="AX19" s="204" t="s">
        <v>64</v>
      </c>
      <c r="AY19" s="205"/>
      <c r="AZ19" s="206"/>
      <c r="BA19" s="207"/>
      <c r="BB19" s="207"/>
      <c r="BC19" s="207"/>
      <c r="BD19" s="207"/>
      <c r="BE19" s="207"/>
      <c r="BF19" s="207"/>
      <c r="BG19" s="208"/>
      <c r="BH19" s="206" t="s">
        <v>74</v>
      </c>
      <c r="BI19" s="208"/>
      <c r="BJ19" s="190" t="s">
        <v>585</v>
      </c>
      <c r="BK19" s="191"/>
      <c r="BL19" s="191"/>
      <c r="BM19" s="191"/>
      <c r="BN19" s="191"/>
      <c r="BO19" s="30"/>
      <c r="BP19" s="47"/>
      <c r="BQ19" s="28"/>
      <c r="BS19" s="76"/>
      <c r="BT19" s="76"/>
      <c r="BU19" s="76"/>
      <c r="BV19" s="76"/>
      <c r="BW19" s="76"/>
      <c r="BX19" s="76"/>
      <c r="BY19" s="76"/>
      <c r="BZ19" s="76"/>
      <c r="CA19" s="76"/>
      <c r="CB19" s="76"/>
    </row>
    <row r="20" spans="1:80" ht="5.25" customHeight="1" thickBot="1" x14ac:dyDescent="0.35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50"/>
      <c r="AB20" s="50"/>
      <c r="AC20" s="50"/>
      <c r="AD20" s="50"/>
      <c r="AE20" s="183"/>
      <c r="AF20" s="183"/>
      <c r="AG20" s="183"/>
      <c r="AH20" s="183"/>
      <c r="AI20" s="183"/>
      <c r="AJ20" s="183"/>
      <c r="AK20" s="183"/>
      <c r="AL20" s="51"/>
      <c r="AM20" s="51"/>
      <c r="AN20" s="51"/>
      <c r="AO20" s="52"/>
      <c r="AP20" s="52"/>
      <c r="AQ20" s="52"/>
      <c r="AR20" s="51"/>
      <c r="AS20" s="51"/>
      <c r="AT20" s="51"/>
      <c r="AU20" s="51"/>
      <c r="AV20" s="51"/>
      <c r="AW20" s="49"/>
      <c r="AX20" s="49"/>
      <c r="AY20" s="49"/>
      <c r="AZ20" s="49"/>
      <c r="BA20" s="49"/>
      <c r="BB20" s="49"/>
      <c r="BC20" s="49"/>
      <c r="BD20" s="49"/>
      <c r="BE20" s="49"/>
      <c r="BF20" s="53"/>
      <c r="BG20" s="54"/>
      <c r="BH20" s="53"/>
      <c r="BI20" s="53"/>
      <c r="BJ20" s="53"/>
      <c r="BK20" s="53"/>
      <c r="BL20" s="53"/>
      <c r="BM20" s="53"/>
      <c r="BN20" s="53"/>
      <c r="BO20" s="55"/>
      <c r="BP20" s="29"/>
      <c r="BQ20" s="28"/>
      <c r="BS20" s="76"/>
      <c r="BT20" s="76"/>
      <c r="BU20" s="76"/>
      <c r="BV20" s="76"/>
      <c r="BW20" s="76"/>
      <c r="BX20" s="76"/>
      <c r="BY20" s="76"/>
      <c r="BZ20" s="76"/>
      <c r="CA20" s="76"/>
      <c r="CB20" s="76"/>
    </row>
    <row r="21" spans="1:80" s="77" customFormat="1" ht="45" customHeight="1" x14ac:dyDescent="0.25">
      <c r="A21" s="90"/>
      <c r="B21" s="193" t="s">
        <v>78</v>
      </c>
      <c r="C21" s="195" t="s">
        <v>586</v>
      </c>
      <c r="D21" s="196"/>
      <c r="E21" s="196"/>
      <c r="F21" s="195" t="s">
        <v>72</v>
      </c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9"/>
      <c r="U21" s="195" t="s">
        <v>85</v>
      </c>
      <c r="V21" s="196"/>
      <c r="W21" s="196"/>
      <c r="X21" s="196"/>
      <c r="Y21" s="196"/>
      <c r="Z21" s="196"/>
      <c r="AA21" s="196"/>
      <c r="AB21" s="196"/>
      <c r="AC21" s="201" t="s">
        <v>573</v>
      </c>
      <c r="AD21" s="202"/>
      <c r="AE21" s="202"/>
      <c r="AF21" s="202"/>
      <c r="AG21" s="202"/>
      <c r="AH21" s="202"/>
      <c r="AI21" s="203"/>
      <c r="AJ21" s="201" t="s">
        <v>574</v>
      </c>
      <c r="AK21" s="202"/>
      <c r="AL21" s="202"/>
      <c r="AM21" s="202"/>
      <c r="AN21" s="202"/>
      <c r="AO21" s="202"/>
      <c r="AP21" s="203"/>
      <c r="AQ21" s="195" t="s">
        <v>575</v>
      </c>
      <c r="AR21" s="214"/>
      <c r="AS21" s="195" t="s">
        <v>80</v>
      </c>
      <c r="AT21" s="216" t="s">
        <v>544</v>
      </c>
      <c r="AU21" s="217"/>
      <c r="AV21" s="195" t="s">
        <v>65</v>
      </c>
      <c r="AW21" s="209"/>
      <c r="AX21" s="218" t="s">
        <v>70</v>
      </c>
      <c r="AY21" s="219"/>
      <c r="AZ21" s="220"/>
      <c r="BA21" s="221" t="s">
        <v>71</v>
      </c>
      <c r="BB21" s="195" t="s">
        <v>572</v>
      </c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209"/>
      <c r="BP21" s="45"/>
      <c r="BQ21" s="56"/>
    </row>
    <row r="22" spans="1:80" s="79" customFormat="1" ht="31.5" customHeight="1" x14ac:dyDescent="0.3">
      <c r="A22" s="91"/>
      <c r="B22" s="194"/>
      <c r="C22" s="197"/>
      <c r="D22" s="198"/>
      <c r="E22" s="198"/>
      <c r="F22" s="197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200"/>
      <c r="U22" s="197"/>
      <c r="V22" s="198"/>
      <c r="W22" s="198"/>
      <c r="X22" s="198"/>
      <c r="Y22" s="198"/>
      <c r="Z22" s="198"/>
      <c r="AA22" s="198"/>
      <c r="AB22" s="198"/>
      <c r="AC22" s="211" t="s">
        <v>54</v>
      </c>
      <c r="AD22" s="212"/>
      <c r="AE22" s="212"/>
      <c r="AF22" s="212"/>
      <c r="AG22" s="212" t="s">
        <v>55</v>
      </c>
      <c r="AH22" s="212"/>
      <c r="AI22" s="213"/>
      <c r="AJ22" s="211" t="s">
        <v>56</v>
      </c>
      <c r="AK22" s="212"/>
      <c r="AL22" s="212" t="s">
        <v>57</v>
      </c>
      <c r="AM22" s="212"/>
      <c r="AN22" s="212" t="s">
        <v>58</v>
      </c>
      <c r="AO22" s="212"/>
      <c r="AP22" s="72" t="s">
        <v>79</v>
      </c>
      <c r="AQ22" s="197"/>
      <c r="AR22" s="215"/>
      <c r="AS22" s="197"/>
      <c r="AT22" s="65" t="s">
        <v>576</v>
      </c>
      <c r="AU22" s="66" t="s">
        <v>577</v>
      </c>
      <c r="AV22" s="197"/>
      <c r="AW22" s="210"/>
      <c r="AX22" s="70" t="s">
        <v>67</v>
      </c>
      <c r="AY22" s="71" t="s">
        <v>68</v>
      </c>
      <c r="AZ22" s="72" t="s">
        <v>69</v>
      </c>
      <c r="BA22" s="222"/>
      <c r="BB22" s="197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210"/>
      <c r="BP22" s="45"/>
      <c r="BQ22" s="57"/>
      <c r="BR22" s="78"/>
    </row>
    <row r="23" spans="1:80" s="81" customFormat="1" ht="17.25" customHeight="1" x14ac:dyDescent="0.3">
      <c r="A23" s="92"/>
      <c r="B23" s="86">
        <v>1</v>
      </c>
      <c r="C23" s="224" t="e">
        <f>CONCATENATE(VLOOKUP(B23,#REF!,6,0),".",VLOOKUP(B23,#REF!,8,0))</f>
        <v>#REF!</v>
      </c>
      <c r="D23" s="224"/>
      <c r="E23" s="224"/>
      <c r="F23" s="225" t="e">
        <f>CONCATENATE(VLOOKUP(B23,#REF!,7,0),".",VLOOKUP(B23,#REF!,9,0))</f>
        <v>#REF!</v>
      </c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 t="e">
        <f>CONCATENATE(VLOOKUP(B23,#REF!,8,0)," - ",VLOOKUP(B23,#REF!,10,0))</f>
        <v>#REF!</v>
      </c>
      <c r="V23" s="225"/>
      <c r="W23" s="225"/>
      <c r="X23" s="225"/>
      <c r="Y23" s="225"/>
      <c r="Z23" s="225"/>
      <c r="AA23" s="225"/>
      <c r="AB23" s="226"/>
      <c r="AC23" s="227" t="e">
        <f>VLOOKUP(B23,#REF!,11,0)</f>
        <v>#REF!</v>
      </c>
      <c r="AD23" s="228"/>
      <c r="AE23" s="228"/>
      <c r="AF23" s="228"/>
      <c r="AG23" s="229" t="e">
        <f>VLOOKUP(B23,#REF!,12,0)</f>
        <v>#REF!</v>
      </c>
      <c r="AH23" s="229"/>
      <c r="AI23" s="230"/>
      <c r="AJ23" s="231" t="e">
        <f>IF(VLOOKUP(B23,#REF!,13,0)="Carpeta física",CONCATENATE(VLOOKUP(B23,#REF!,14,0)," de ",VLOOKUP(B23,#REF!,15,0))," ")</f>
        <v>#REF!</v>
      </c>
      <c r="AK23" s="232"/>
      <c r="AL23" s="233" t="e">
        <f>IF(VLOOKUP(B23,#REF!,13,0)="Tomo (documentos empastados)",CONCATENATE(VLOOKUP(B23,#REF!,15,0)," de ",VLOOKUP(B23,#REF!,16,0))," ")</f>
        <v>#REF!</v>
      </c>
      <c r="AM23" s="234"/>
      <c r="AN23" s="231" t="e">
        <f>IF(VLOOKUP(B23,#REF!,13,0)="Otro",CONCATENATE(VLOOKUP(B23,#REF!,15,0)," de ",VLOOKUP(B23,#REF!,16,0))," ")</f>
        <v>#REF!</v>
      </c>
      <c r="AO23" s="232"/>
      <c r="AP23" s="58" t="e">
        <f>VLOOKUP(B23,#REF!,29,0)</f>
        <v>#REF!</v>
      </c>
      <c r="AQ23" s="235" t="e">
        <f>VLOOKUP(B23,#REF!,21,0)</f>
        <v>#REF!</v>
      </c>
      <c r="AR23" s="236"/>
      <c r="AS23" s="73" t="e">
        <f>VLOOKUP(B23,#REF!,18,0)</f>
        <v>#REF!</v>
      </c>
      <c r="AT23" s="73" t="e">
        <f>VLOOKUP(B23,#REF!,19,0)</f>
        <v>#REF!</v>
      </c>
      <c r="AU23" s="73" t="e">
        <f>VLOOKUP(B23,#REF!,20,0)</f>
        <v>#REF!</v>
      </c>
      <c r="AV23" s="224" t="e">
        <f>VLOOKUP(B23,#REF!,22,0)</f>
        <v>#REF!</v>
      </c>
      <c r="AW23" s="237"/>
      <c r="AX23" s="59" t="e">
        <f>IF(VLOOKUP(B23,#REF!,23,0)="PU","X"," ")</f>
        <v>#REF!</v>
      </c>
      <c r="AY23" s="59" t="e">
        <f>IF(VLOOKUP(B23,#REF!,23,0)="PC","X"," ")</f>
        <v>#REF!</v>
      </c>
      <c r="AZ23" s="59" t="e">
        <f>IF(VLOOKUP(B23,#REF!,23,0)="PR","X"," ")</f>
        <v>#REF!</v>
      </c>
      <c r="BA23" s="60" t="e">
        <f>VLOOKUP(B23,#REF!,24,0)</f>
        <v>#REF!</v>
      </c>
      <c r="BB23" s="238" t="e">
        <f>VLOOKUP(B23,#REF!,25,0)</f>
        <v>#REF!</v>
      </c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40"/>
      <c r="BP23" s="61"/>
      <c r="BQ23" s="62"/>
      <c r="BR23" s="80"/>
    </row>
    <row r="24" spans="1:80" s="81" customFormat="1" ht="16.5" customHeight="1" x14ac:dyDescent="0.3">
      <c r="A24" s="92"/>
      <c r="B24" s="86">
        <v>2</v>
      </c>
      <c r="C24" s="224" t="e">
        <f>CONCATENATE(VLOOKUP(B24,#REF!,6,0),".",VLOOKUP(B24,#REF!,8,0))</f>
        <v>#REF!</v>
      </c>
      <c r="D24" s="224"/>
      <c r="E24" s="224"/>
      <c r="F24" s="225" t="e">
        <f>CONCATENATE(VLOOKUP(B24,#REF!,7,0),".",VLOOKUP(B24,#REF!,9,0))</f>
        <v>#REF!</v>
      </c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 t="e">
        <f>CONCATENATE(VLOOKUP(B24,#REF!,8,0)," - ",VLOOKUP(B24,#REF!,10,0))</f>
        <v>#REF!</v>
      </c>
      <c r="V24" s="225"/>
      <c r="W24" s="225"/>
      <c r="X24" s="225"/>
      <c r="Y24" s="225"/>
      <c r="Z24" s="225"/>
      <c r="AA24" s="225"/>
      <c r="AB24" s="226"/>
      <c r="AC24" s="227" t="e">
        <f>VLOOKUP(B24,#REF!,11,0)</f>
        <v>#REF!</v>
      </c>
      <c r="AD24" s="228"/>
      <c r="AE24" s="228"/>
      <c r="AF24" s="228"/>
      <c r="AG24" s="229" t="e">
        <f>VLOOKUP(B24,#REF!,12,0)</f>
        <v>#REF!</v>
      </c>
      <c r="AH24" s="229"/>
      <c r="AI24" s="230"/>
      <c r="AJ24" s="231" t="e">
        <f>IF(VLOOKUP(B24,#REF!,13,0)="Carpeta física",CONCATENATE(VLOOKUP(B24,#REF!,14,0)," de ",VLOOKUP(B24,#REF!,15,0))," ")</f>
        <v>#REF!</v>
      </c>
      <c r="AK24" s="232"/>
      <c r="AL24" s="233" t="e">
        <f>IF(VLOOKUP(B24,#REF!,13,0)="Tomo (documentos empastados)",CONCATENATE(VLOOKUP(B24,#REF!,15,0)," de ",VLOOKUP(B24,#REF!,16,0))," ")</f>
        <v>#REF!</v>
      </c>
      <c r="AM24" s="234"/>
      <c r="AN24" s="231" t="e">
        <f>IF(VLOOKUP(B24,#REF!,13,0)="Otro",CONCATENATE(VLOOKUP(B24,#REF!,15,0)," de ",VLOOKUP(B24,#REF!,16,0))," ")</f>
        <v>#REF!</v>
      </c>
      <c r="AO24" s="232"/>
      <c r="AP24" s="58" t="e">
        <f>VLOOKUP(B24,#REF!,29,0)</f>
        <v>#REF!</v>
      </c>
      <c r="AQ24" s="235" t="e">
        <f>VLOOKUP(B24,#REF!,21,0)</f>
        <v>#REF!</v>
      </c>
      <c r="AR24" s="236"/>
      <c r="AS24" s="73" t="e">
        <f>VLOOKUP(B24,#REF!,18,0)</f>
        <v>#REF!</v>
      </c>
      <c r="AT24" s="73" t="e">
        <f>VLOOKUP(B24,#REF!,19,0)</f>
        <v>#REF!</v>
      </c>
      <c r="AU24" s="73" t="e">
        <f>VLOOKUP(B24,#REF!,20,0)</f>
        <v>#REF!</v>
      </c>
      <c r="AV24" s="224" t="e">
        <f>VLOOKUP(B24,#REF!,22,0)</f>
        <v>#REF!</v>
      </c>
      <c r="AW24" s="237"/>
      <c r="AX24" s="59" t="e">
        <f>IF(VLOOKUP(B24,#REF!,23,0)="PU","X"," ")</f>
        <v>#REF!</v>
      </c>
      <c r="AY24" s="59" t="e">
        <f>IF(VLOOKUP(B24,#REF!,23,0)="PC","X"," ")</f>
        <v>#REF!</v>
      </c>
      <c r="AZ24" s="59" t="e">
        <f>IF(VLOOKUP(B24,#REF!,23,0)="PR","X"," ")</f>
        <v>#REF!</v>
      </c>
      <c r="BA24" s="60" t="e">
        <f>VLOOKUP(B24,#REF!,24,0)</f>
        <v>#REF!</v>
      </c>
      <c r="BB24" s="238" t="e">
        <f>VLOOKUP(B24,#REF!,25,0)</f>
        <v>#REF!</v>
      </c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40"/>
      <c r="BP24" s="61"/>
      <c r="BQ24" s="62"/>
      <c r="BR24" s="80"/>
    </row>
    <row r="25" spans="1:80" s="81" customFormat="1" ht="16.5" customHeight="1" x14ac:dyDescent="0.3">
      <c r="A25" s="92"/>
      <c r="B25" s="86">
        <v>3</v>
      </c>
      <c r="C25" s="224" t="e">
        <f>CONCATENATE(VLOOKUP(B25,#REF!,6,0),".",VLOOKUP(B25,#REF!,8,0))</f>
        <v>#REF!</v>
      </c>
      <c r="D25" s="224"/>
      <c r="E25" s="224"/>
      <c r="F25" s="225" t="e">
        <f>CONCATENATE(VLOOKUP(B25,#REF!,7,0),".",VLOOKUP(B25,#REF!,9,0))</f>
        <v>#REF!</v>
      </c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 t="e">
        <f>CONCATENATE(VLOOKUP(B25,#REF!,8,0)," - ",VLOOKUP(B25,#REF!,10,0))</f>
        <v>#REF!</v>
      </c>
      <c r="V25" s="225"/>
      <c r="W25" s="225"/>
      <c r="X25" s="225"/>
      <c r="Y25" s="225"/>
      <c r="Z25" s="225"/>
      <c r="AA25" s="225"/>
      <c r="AB25" s="226"/>
      <c r="AC25" s="227" t="e">
        <f>VLOOKUP(B25,#REF!,11,0)</f>
        <v>#REF!</v>
      </c>
      <c r="AD25" s="228"/>
      <c r="AE25" s="228"/>
      <c r="AF25" s="228"/>
      <c r="AG25" s="229" t="e">
        <f>VLOOKUP(B25,#REF!,12,0)</f>
        <v>#REF!</v>
      </c>
      <c r="AH25" s="229"/>
      <c r="AI25" s="230"/>
      <c r="AJ25" s="231" t="e">
        <f>IF(VLOOKUP(B25,#REF!,13,0)="Carpeta física",CONCATENATE(VLOOKUP(B25,#REF!,14,0)," de ",VLOOKUP(B25,#REF!,15,0))," ")</f>
        <v>#REF!</v>
      </c>
      <c r="AK25" s="232"/>
      <c r="AL25" s="233" t="e">
        <f>IF(VLOOKUP(B25,#REF!,13,0)="Tomo (documentos empastados)",CONCATENATE(VLOOKUP(B25,#REF!,15,0)," de ",VLOOKUP(B25,#REF!,16,0))," ")</f>
        <v>#REF!</v>
      </c>
      <c r="AM25" s="234"/>
      <c r="AN25" s="231" t="e">
        <f>IF(VLOOKUP(B25,#REF!,13,0)="Otro",CONCATENATE(VLOOKUP(B25,#REF!,15,0)," de ",VLOOKUP(B25,#REF!,16,0))," ")</f>
        <v>#REF!</v>
      </c>
      <c r="AO25" s="232"/>
      <c r="AP25" s="58" t="e">
        <f>VLOOKUP(B25,#REF!,29,0)</f>
        <v>#REF!</v>
      </c>
      <c r="AQ25" s="235" t="e">
        <f>VLOOKUP(B25,#REF!,21,0)</f>
        <v>#REF!</v>
      </c>
      <c r="AR25" s="236"/>
      <c r="AS25" s="73" t="e">
        <f>VLOOKUP(B25,#REF!,18,0)</f>
        <v>#REF!</v>
      </c>
      <c r="AT25" s="73" t="e">
        <f>VLOOKUP(B25,#REF!,19,0)</f>
        <v>#REF!</v>
      </c>
      <c r="AU25" s="73" t="e">
        <f>VLOOKUP(B25,#REF!,20,0)</f>
        <v>#REF!</v>
      </c>
      <c r="AV25" s="224" t="e">
        <f>VLOOKUP(B25,#REF!,22,0)</f>
        <v>#REF!</v>
      </c>
      <c r="AW25" s="237"/>
      <c r="AX25" s="59" t="e">
        <f>IF(VLOOKUP(B25,#REF!,23,0)="PU","X"," ")</f>
        <v>#REF!</v>
      </c>
      <c r="AY25" s="59" t="e">
        <f>IF(VLOOKUP(B25,#REF!,23,0)="PC","X"," ")</f>
        <v>#REF!</v>
      </c>
      <c r="AZ25" s="59" t="e">
        <f>IF(VLOOKUP(B25,#REF!,23,0)="PR","X"," ")</f>
        <v>#REF!</v>
      </c>
      <c r="BA25" s="60" t="e">
        <f>VLOOKUP(B25,#REF!,24,0)</f>
        <v>#REF!</v>
      </c>
      <c r="BB25" s="238" t="e">
        <f>VLOOKUP(B25,#REF!,25,0)</f>
        <v>#REF!</v>
      </c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40"/>
      <c r="BP25" s="61"/>
      <c r="BQ25" s="62"/>
      <c r="BR25" s="80"/>
    </row>
    <row r="26" spans="1:80" s="81" customFormat="1" ht="16.5" customHeight="1" x14ac:dyDescent="0.3">
      <c r="A26" s="92"/>
      <c r="B26" s="86">
        <v>4</v>
      </c>
      <c r="C26" s="224" t="e">
        <f>CONCATENATE(VLOOKUP(B26,#REF!,6,0),".",VLOOKUP(B26,#REF!,8,0))</f>
        <v>#REF!</v>
      </c>
      <c r="D26" s="224"/>
      <c r="E26" s="224"/>
      <c r="F26" s="225" t="e">
        <f>CONCATENATE(VLOOKUP(B26,#REF!,7,0),".",VLOOKUP(B26,#REF!,9,0))</f>
        <v>#REF!</v>
      </c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 t="e">
        <f>CONCATENATE(VLOOKUP(B26,#REF!,8,0)," - ",VLOOKUP(B26,#REF!,10,0))</f>
        <v>#REF!</v>
      </c>
      <c r="V26" s="225"/>
      <c r="W26" s="225"/>
      <c r="X26" s="225"/>
      <c r="Y26" s="225"/>
      <c r="Z26" s="225"/>
      <c r="AA26" s="225"/>
      <c r="AB26" s="226"/>
      <c r="AC26" s="227" t="e">
        <f>VLOOKUP(B26,#REF!,11,0)</f>
        <v>#REF!</v>
      </c>
      <c r="AD26" s="228"/>
      <c r="AE26" s="228"/>
      <c r="AF26" s="228"/>
      <c r="AG26" s="229" t="e">
        <f>VLOOKUP(B26,#REF!,12,0)</f>
        <v>#REF!</v>
      </c>
      <c r="AH26" s="229"/>
      <c r="AI26" s="230"/>
      <c r="AJ26" s="231" t="e">
        <f>IF(VLOOKUP(B26,#REF!,13,0)="Carpeta física",CONCATENATE(VLOOKUP(B26,#REF!,14,0)," de ",VLOOKUP(B26,#REF!,15,0))," ")</f>
        <v>#REF!</v>
      </c>
      <c r="AK26" s="232"/>
      <c r="AL26" s="233" t="e">
        <f>IF(VLOOKUP(B26,#REF!,13,0)="Tomo (documentos empastados)",CONCATENATE(VLOOKUP(B26,#REF!,15,0)," de ",VLOOKUP(B26,#REF!,16,0))," ")</f>
        <v>#REF!</v>
      </c>
      <c r="AM26" s="234"/>
      <c r="AN26" s="231" t="e">
        <f>IF(VLOOKUP(B26,#REF!,13,0)="Otro",CONCATENATE(VLOOKUP(B26,#REF!,15,0)," de ",VLOOKUP(B26,#REF!,16,0))," ")</f>
        <v>#REF!</v>
      </c>
      <c r="AO26" s="232"/>
      <c r="AP26" s="58" t="e">
        <f>VLOOKUP(B26,#REF!,29,0)</f>
        <v>#REF!</v>
      </c>
      <c r="AQ26" s="235" t="e">
        <f>VLOOKUP(B26,#REF!,21,0)</f>
        <v>#REF!</v>
      </c>
      <c r="AR26" s="236"/>
      <c r="AS26" s="73" t="e">
        <f>VLOOKUP(B26,#REF!,18,0)</f>
        <v>#REF!</v>
      </c>
      <c r="AT26" s="73" t="e">
        <f>VLOOKUP(B26,#REF!,19,0)</f>
        <v>#REF!</v>
      </c>
      <c r="AU26" s="73" t="e">
        <f>VLOOKUP(B26,#REF!,20,0)</f>
        <v>#REF!</v>
      </c>
      <c r="AV26" s="224" t="e">
        <f>VLOOKUP(B26,#REF!,22,0)</f>
        <v>#REF!</v>
      </c>
      <c r="AW26" s="237"/>
      <c r="AX26" s="59" t="e">
        <f>IF(VLOOKUP(B26,#REF!,23,0)="PU","X"," ")</f>
        <v>#REF!</v>
      </c>
      <c r="AY26" s="59" t="e">
        <f>IF(VLOOKUP(B26,#REF!,23,0)="PC","X"," ")</f>
        <v>#REF!</v>
      </c>
      <c r="AZ26" s="59" t="e">
        <f>IF(VLOOKUP(B26,#REF!,23,0)="PR","X"," ")</f>
        <v>#REF!</v>
      </c>
      <c r="BA26" s="60" t="e">
        <f>VLOOKUP(B26,#REF!,24,0)</f>
        <v>#REF!</v>
      </c>
      <c r="BB26" s="238" t="e">
        <f>VLOOKUP(B26,#REF!,25,0)</f>
        <v>#REF!</v>
      </c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40"/>
      <c r="BP26" s="61"/>
      <c r="BQ26" s="62"/>
      <c r="BR26" s="80"/>
    </row>
    <row r="27" spans="1:80" s="81" customFormat="1" ht="16.5" customHeight="1" x14ac:dyDescent="0.3">
      <c r="A27" s="92"/>
      <c r="B27" s="86">
        <v>5</v>
      </c>
      <c r="C27" s="224" t="e">
        <f>CONCATENATE(VLOOKUP(B27,#REF!,6,0),".",VLOOKUP(B27,#REF!,8,0))</f>
        <v>#REF!</v>
      </c>
      <c r="D27" s="224"/>
      <c r="E27" s="224"/>
      <c r="F27" s="225" t="e">
        <f>CONCATENATE(VLOOKUP(B27,#REF!,7,0),".",VLOOKUP(B27,#REF!,9,0))</f>
        <v>#REF!</v>
      </c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 t="e">
        <f>CONCATENATE(VLOOKUP(B27,#REF!,8,0)," - ",VLOOKUP(B27,#REF!,10,0))</f>
        <v>#REF!</v>
      </c>
      <c r="V27" s="225"/>
      <c r="W27" s="225"/>
      <c r="X27" s="225"/>
      <c r="Y27" s="225"/>
      <c r="Z27" s="225"/>
      <c r="AA27" s="225"/>
      <c r="AB27" s="226"/>
      <c r="AC27" s="227" t="e">
        <f>VLOOKUP(B27,#REF!,11,0)</f>
        <v>#REF!</v>
      </c>
      <c r="AD27" s="228"/>
      <c r="AE27" s="228"/>
      <c r="AF27" s="228"/>
      <c r="AG27" s="229" t="e">
        <f>VLOOKUP(B27,#REF!,12,0)</f>
        <v>#REF!</v>
      </c>
      <c r="AH27" s="229"/>
      <c r="AI27" s="230"/>
      <c r="AJ27" s="231" t="e">
        <f>IF(VLOOKUP(B27,#REF!,13,0)="Carpeta física",CONCATENATE(VLOOKUP(B27,#REF!,14,0)," de ",VLOOKUP(B27,#REF!,15,0))," ")</f>
        <v>#REF!</v>
      </c>
      <c r="AK27" s="232"/>
      <c r="AL27" s="233" t="e">
        <f>IF(VLOOKUP(B27,#REF!,13,0)="Tomo (documentos empastados)",CONCATENATE(VLOOKUP(B27,#REF!,15,0)," de ",VLOOKUP(B27,#REF!,16,0))," ")</f>
        <v>#REF!</v>
      </c>
      <c r="AM27" s="234"/>
      <c r="AN27" s="231" t="e">
        <f>IF(VLOOKUP(B27,#REF!,13,0)="Otro",CONCATENATE(VLOOKUP(B27,#REF!,15,0)," de ",VLOOKUP(B27,#REF!,16,0))," ")</f>
        <v>#REF!</v>
      </c>
      <c r="AO27" s="232"/>
      <c r="AP27" s="58" t="e">
        <f>VLOOKUP(B27,#REF!,29,0)</f>
        <v>#REF!</v>
      </c>
      <c r="AQ27" s="235" t="e">
        <f>VLOOKUP(B27,#REF!,21,0)</f>
        <v>#REF!</v>
      </c>
      <c r="AR27" s="236"/>
      <c r="AS27" s="73" t="e">
        <f>VLOOKUP(B27,#REF!,18,0)</f>
        <v>#REF!</v>
      </c>
      <c r="AT27" s="73" t="e">
        <f>VLOOKUP(B27,#REF!,19,0)</f>
        <v>#REF!</v>
      </c>
      <c r="AU27" s="73" t="e">
        <f>VLOOKUP(B27,#REF!,20,0)</f>
        <v>#REF!</v>
      </c>
      <c r="AV27" s="224" t="e">
        <f>VLOOKUP(B27,#REF!,22,0)</f>
        <v>#REF!</v>
      </c>
      <c r="AW27" s="237"/>
      <c r="AX27" s="59" t="e">
        <f>IF(VLOOKUP(B27,#REF!,23,0)="PU","X"," ")</f>
        <v>#REF!</v>
      </c>
      <c r="AY27" s="59" t="e">
        <f>IF(VLOOKUP(B27,#REF!,23,0)="PC","X"," ")</f>
        <v>#REF!</v>
      </c>
      <c r="AZ27" s="59" t="e">
        <f>IF(VLOOKUP(B27,#REF!,23,0)="PR","X"," ")</f>
        <v>#REF!</v>
      </c>
      <c r="BA27" s="60" t="e">
        <f>VLOOKUP(B27,#REF!,24,0)</f>
        <v>#REF!</v>
      </c>
      <c r="BB27" s="238" t="e">
        <f>VLOOKUP(B27,#REF!,25,0)</f>
        <v>#REF!</v>
      </c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40"/>
      <c r="BP27" s="61"/>
      <c r="BQ27" s="62"/>
      <c r="BR27" s="80"/>
    </row>
    <row r="28" spans="1:80" s="81" customFormat="1" ht="16.5" customHeight="1" x14ac:dyDescent="0.3">
      <c r="A28" s="92"/>
      <c r="B28" s="86">
        <v>6</v>
      </c>
      <c r="C28" s="224" t="e">
        <f>CONCATENATE(VLOOKUP(B28,#REF!,6,0),".",VLOOKUP(B28,#REF!,8,0))</f>
        <v>#REF!</v>
      </c>
      <c r="D28" s="224"/>
      <c r="E28" s="224"/>
      <c r="F28" s="225" t="e">
        <f>CONCATENATE(VLOOKUP(B28,#REF!,7,0),".",VLOOKUP(B28,#REF!,9,0))</f>
        <v>#REF!</v>
      </c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 t="e">
        <f>CONCATENATE(VLOOKUP(B28,#REF!,8,0)," - ",VLOOKUP(B28,#REF!,10,0))</f>
        <v>#REF!</v>
      </c>
      <c r="V28" s="225"/>
      <c r="W28" s="225"/>
      <c r="X28" s="225"/>
      <c r="Y28" s="225"/>
      <c r="Z28" s="225"/>
      <c r="AA28" s="225"/>
      <c r="AB28" s="226"/>
      <c r="AC28" s="227" t="e">
        <f>VLOOKUP(B28,#REF!,11,0)</f>
        <v>#REF!</v>
      </c>
      <c r="AD28" s="228"/>
      <c r="AE28" s="228"/>
      <c r="AF28" s="228"/>
      <c r="AG28" s="229" t="e">
        <f>VLOOKUP(B28,#REF!,12,0)</f>
        <v>#REF!</v>
      </c>
      <c r="AH28" s="229"/>
      <c r="AI28" s="230"/>
      <c r="AJ28" s="231" t="e">
        <f>IF(VLOOKUP(B28,#REF!,13,0)="Carpeta física",CONCATENATE(VLOOKUP(B28,#REF!,14,0)," de ",VLOOKUP(B28,#REF!,15,0))," ")</f>
        <v>#REF!</v>
      </c>
      <c r="AK28" s="232"/>
      <c r="AL28" s="233" t="e">
        <f>IF(VLOOKUP(B28,#REF!,13,0)="Tomo (documentos empastados)",CONCATENATE(VLOOKUP(B28,#REF!,15,0)," de ",VLOOKUP(B28,#REF!,16,0))," ")</f>
        <v>#REF!</v>
      </c>
      <c r="AM28" s="234"/>
      <c r="AN28" s="231" t="e">
        <f>IF(VLOOKUP(B28,#REF!,13,0)="Otro",CONCATENATE(VLOOKUP(B28,#REF!,15,0)," de ",VLOOKUP(B28,#REF!,16,0))," ")</f>
        <v>#REF!</v>
      </c>
      <c r="AO28" s="232"/>
      <c r="AP28" s="58" t="e">
        <f>VLOOKUP(B28,#REF!,29,0)</f>
        <v>#REF!</v>
      </c>
      <c r="AQ28" s="235" t="e">
        <f>VLOOKUP(B28,#REF!,21,0)</f>
        <v>#REF!</v>
      </c>
      <c r="AR28" s="236"/>
      <c r="AS28" s="73" t="e">
        <f>VLOOKUP(B28,#REF!,18,0)</f>
        <v>#REF!</v>
      </c>
      <c r="AT28" s="73" t="e">
        <f>VLOOKUP(B28,#REF!,19,0)</f>
        <v>#REF!</v>
      </c>
      <c r="AU28" s="73" t="e">
        <f>VLOOKUP(B28,#REF!,20,0)</f>
        <v>#REF!</v>
      </c>
      <c r="AV28" s="224" t="e">
        <f>VLOOKUP(B28,#REF!,22,0)</f>
        <v>#REF!</v>
      </c>
      <c r="AW28" s="237"/>
      <c r="AX28" s="59" t="e">
        <f>IF(VLOOKUP(B28,#REF!,23,0)="PU","X"," ")</f>
        <v>#REF!</v>
      </c>
      <c r="AY28" s="59" t="e">
        <f>IF(VLOOKUP(B28,#REF!,23,0)="PC","X"," ")</f>
        <v>#REF!</v>
      </c>
      <c r="AZ28" s="59" t="e">
        <f>IF(VLOOKUP(B28,#REF!,23,0)="PR","X"," ")</f>
        <v>#REF!</v>
      </c>
      <c r="BA28" s="60" t="e">
        <f>VLOOKUP(B28,#REF!,24,0)</f>
        <v>#REF!</v>
      </c>
      <c r="BB28" s="238" t="e">
        <f>VLOOKUP(B28,#REF!,25,0)</f>
        <v>#REF!</v>
      </c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40"/>
      <c r="BP28" s="61"/>
      <c r="BQ28" s="62"/>
      <c r="BR28" s="80"/>
    </row>
    <row r="29" spans="1:80" s="81" customFormat="1" ht="16.5" customHeight="1" x14ac:dyDescent="0.3">
      <c r="A29" s="92"/>
      <c r="B29" s="86">
        <v>7</v>
      </c>
      <c r="C29" s="224" t="e">
        <f>CONCATENATE(VLOOKUP(B29,#REF!,6,0),".",VLOOKUP(B29,#REF!,8,0))</f>
        <v>#REF!</v>
      </c>
      <c r="D29" s="224"/>
      <c r="E29" s="224"/>
      <c r="F29" s="225" t="e">
        <f>CONCATENATE(VLOOKUP(B29,#REF!,7,0),".",VLOOKUP(B29,#REF!,9,0))</f>
        <v>#REF!</v>
      </c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 t="e">
        <f>CONCATENATE(VLOOKUP(B29,#REF!,8,0)," - ",VLOOKUP(B29,#REF!,10,0))</f>
        <v>#REF!</v>
      </c>
      <c r="V29" s="225"/>
      <c r="W29" s="225"/>
      <c r="X29" s="225"/>
      <c r="Y29" s="225"/>
      <c r="Z29" s="225"/>
      <c r="AA29" s="225"/>
      <c r="AB29" s="226"/>
      <c r="AC29" s="227" t="e">
        <f>VLOOKUP(B29,#REF!,11,0)</f>
        <v>#REF!</v>
      </c>
      <c r="AD29" s="228"/>
      <c r="AE29" s="228"/>
      <c r="AF29" s="228"/>
      <c r="AG29" s="229" t="e">
        <f>VLOOKUP(B29,#REF!,12,0)</f>
        <v>#REF!</v>
      </c>
      <c r="AH29" s="229"/>
      <c r="AI29" s="230"/>
      <c r="AJ29" s="231" t="e">
        <f>IF(VLOOKUP(B29,#REF!,13,0)="Carpeta física",CONCATENATE(VLOOKUP(B29,#REF!,14,0)," de ",VLOOKUP(B29,#REF!,15,0))," ")</f>
        <v>#REF!</v>
      </c>
      <c r="AK29" s="232"/>
      <c r="AL29" s="233" t="e">
        <f>IF(VLOOKUP(B29,#REF!,13,0)="Tomo (documentos empastados)",CONCATENATE(VLOOKUP(B29,#REF!,15,0)," de ",VLOOKUP(B29,#REF!,16,0))," ")</f>
        <v>#REF!</v>
      </c>
      <c r="AM29" s="234"/>
      <c r="AN29" s="231" t="e">
        <f>IF(VLOOKUP(B29,#REF!,13,0)="Otro",CONCATENATE(VLOOKUP(B29,#REF!,15,0)," de ",VLOOKUP(B29,#REF!,16,0))," ")</f>
        <v>#REF!</v>
      </c>
      <c r="AO29" s="232"/>
      <c r="AP29" s="58" t="e">
        <f>VLOOKUP(B29,#REF!,29,0)</f>
        <v>#REF!</v>
      </c>
      <c r="AQ29" s="235" t="e">
        <f>VLOOKUP(B29,#REF!,21,0)</f>
        <v>#REF!</v>
      </c>
      <c r="AR29" s="236"/>
      <c r="AS29" s="73" t="e">
        <f>VLOOKUP(B29,#REF!,18,0)</f>
        <v>#REF!</v>
      </c>
      <c r="AT29" s="73" t="e">
        <f>VLOOKUP(B29,#REF!,19,0)</f>
        <v>#REF!</v>
      </c>
      <c r="AU29" s="73" t="e">
        <f>VLOOKUP(B29,#REF!,20,0)</f>
        <v>#REF!</v>
      </c>
      <c r="AV29" s="224" t="e">
        <f>VLOOKUP(B29,#REF!,22,0)</f>
        <v>#REF!</v>
      </c>
      <c r="AW29" s="237"/>
      <c r="AX29" s="59" t="e">
        <f>IF(VLOOKUP(B29,#REF!,23,0)="PU","X"," ")</f>
        <v>#REF!</v>
      </c>
      <c r="AY29" s="59" t="e">
        <f>IF(VLOOKUP(B29,#REF!,23,0)="PC","X"," ")</f>
        <v>#REF!</v>
      </c>
      <c r="AZ29" s="59" t="e">
        <f>IF(VLOOKUP(B29,#REF!,23,0)="PR","X"," ")</f>
        <v>#REF!</v>
      </c>
      <c r="BA29" s="60" t="e">
        <f>VLOOKUP(B29,#REF!,24,0)</f>
        <v>#REF!</v>
      </c>
      <c r="BB29" s="238" t="e">
        <f>VLOOKUP(B29,#REF!,25,0)</f>
        <v>#REF!</v>
      </c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40"/>
      <c r="BP29" s="61"/>
      <c r="BQ29" s="62"/>
      <c r="BR29" s="80"/>
    </row>
    <row r="30" spans="1:80" s="81" customFormat="1" ht="16.5" customHeight="1" x14ac:dyDescent="0.3">
      <c r="A30" s="92"/>
      <c r="B30" s="86">
        <v>8</v>
      </c>
      <c r="C30" s="224" t="e">
        <f>CONCATENATE(VLOOKUP(B30,#REF!,6,0),".",VLOOKUP(B30,#REF!,8,0))</f>
        <v>#REF!</v>
      </c>
      <c r="D30" s="224"/>
      <c r="E30" s="224"/>
      <c r="F30" s="225" t="e">
        <f>CONCATENATE(VLOOKUP(B30,#REF!,7,0),".",VLOOKUP(B30,#REF!,9,0))</f>
        <v>#REF!</v>
      </c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 t="e">
        <f>CONCATENATE(VLOOKUP(B30,#REF!,8,0)," - ",VLOOKUP(B30,#REF!,10,0))</f>
        <v>#REF!</v>
      </c>
      <c r="V30" s="225"/>
      <c r="W30" s="225"/>
      <c r="X30" s="225"/>
      <c r="Y30" s="225"/>
      <c r="Z30" s="225"/>
      <c r="AA30" s="225"/>
      <c r="AB30" s="226"/>
      <c r="AC30" s="227" t="e">
        <f>VLOOKUP(B30,#REF!,11,0)</f>
        <v>#REF!</v>
      </c>
      <c r="AD30" s="228"/>
      <c r="AE30" s="228"/>
      <c r="AF30" s="228"/>
      <c r="AG30" s="229" t="e">
        <f>VLOOKUP(B30,#REF!,12,0)</f>
        <v>#REF!</v>
      </c>
      <c r="AH30" s="229"/>
      <c r="AI30" s="230"/>
      <c r="AJ30" s="231" t="e">
        <f>IF(VLOOKUP(B30,#REF!,13,0)="Carpeta física",CONCATENATE(VLOOKUP(B30,#REF!,14,0)," de ",VLOOKUP(B30,#REF!,15,0))," ")</f>
        <v>#REF!</v>
      </c>
      <c r="AK30" s="232"/>
      <c r="AL30" s="233" t="e">
        <f>IF(VLOOKUP(B30,#REF!,13,0)="Tomo (documentos empastados)",CONCATENATE(VLOOKUP(B30,#REF!,15,0)," de ",VLOOKUP(B30,#REF!,16,0))," ")</f>
        <v>#REF!</v>
      </c>
      <c r="AM30" s="234"/>
      <c r="AN30" s="231" t="e">
        <f>IF(VLOOKUP(B30,#REF!,13,0)="Otro",CONCATENATE(VLOOKUP(B30,#REF!,15,0)," de ",VLOOKUP(B30,#REF!,16,0))," ")</f>
        <v>#REF!</v>
      </c>
      <c r="AO30" s="232"/>
      <c r="AP30" s="58" t="e">
        <f>VLOOKUP(B30,#REF!,29,0)</f>
        <v>#REF!</v>
      </c>
      <c r="AQ30" s="235" t="e">
        <f>VLOOKUP(B30,#REF!,21,0)</f>
        <v>#REF!</v>
      </c>
      <c r="AR30" s="236"/>
      <c r="AS30" s="73" t="e">
        <f>VLOOKUP(B30,#REF!,18,0)</f>
        <v>#REF!</v>
      </c>
      <c r="AT30" s="73" t="e">
        <f>VLOOKUP(B30,#REF!,19,0)</f>
        <v>#REF!</v>
      </c>
      <c r="AU30" s="73" t="e">
        <f>VLOOKUP(B30,#REF!,20,0)</f>
        <v>#REF!</v>
      </c>
      <c r="AV30" s="224" t="e">
        <f>VLOOKUP(B30,#REF!,22,0)</f>
        <v>#REF!</v>
      </c>
      <c r="AW30" s="237"/>
      <c r="AX30" s="59" t="e">
        <f>IF(VLOOKUP(B30,#REF!,23,0)="PU","X"," ")</f>
        <v>#REF!</v>
      </c>
      <c r="AY30" s="59" t="e">
        <f>IF(VLOOKUP(B30,#REF!,23,0)="PC","X"," ")</f>
        <v>#REF!</v>
      </c>
      <c r="AZ30" s="59" t="e">
        <f>IF(VLOOKUP(B30,#REF!,23,0)="PR","X"," ")</f>
        <v>#REF!</v>
      </c>
      <c r="BA30" s="60" t="e">
        <f>VLOOKUP(B30,#REF!,24,0)</f>
        <v>#REF!</v>
      </c>
      <c r="BB30" s="238" t="e">
        <f>VLOOKUP(B30,#REF!,25,0)</f>
        <v>#REF!</v>
      </c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40"/>
      <c r="BP30" s="61"/>
      <c r="BQ30" s="62"/>
      <c r="BR30" s="80"/>
    </row>
    <row r="31" spans="1:80" s="81" customFormat="1" ht="16.5" customHeight="1" x14ac:dyDescent="0.3">
      <c r="A31" s="92"/>
      <c r="B31" s="86">
        <v>9</v>
      </c>
      <c r="C31" s="224" t="e">
        <f>CONCATENATE(VLOOKUP(B31,#REF!,6,0),".",VLOOKUP(B31,#REF!,8,0))</f>
        <v>#REF!</v>
      </c>
      <c r="D31" s="224"/>
      <c r="E31" s="224"/>
      <c r="F31" s="225" t="e">
        <f>CONCATENATE(VLOOKUP(B31,#REF!,7,0),".",VLOOKUP(B31,#REF!,9,0))</f>
        <v>#REF!</v>
      </c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 t="e">
        <f>CONCATENATE(VLOOKUP(B31,#REF!,8,0)," - ",VLOOKUP(B31,#REF!,10,0))</f>
        <v>#REF!</v>
      </c>
      <c r="V31" s="225"/>
      <c r="W31" s="225"/>
      <c r="X31" s="225"/>
      <c r="Y31" s="225"/>
      <c r="Z31" s="225"/>
      <c r="AA31" s="225"/>
      <c r="AB31" s="226"/>
      <c r="AC31" s="227" t="e">
        <f>VLOOKUP(B31,#REF!,11,0)</f>
        <v>#REF!</v>
      </c>
      <c r="AD31" s="228"/>
      <c r="AE31" s="228"/>
      <c r="AF31" s="228"/>
      <c r="AG31" s="229" t="e">
        <f>VLOOKUP(B31,#REF!,12,0)</f>
        <v>#REF!</v>
      </c>
      <c r="AH31" s="229"/>
      <c r="AI31" s="230"/>
      <c r="AJ31" s="231" t="e">
        <f>IF(VLOOKUP(B31,#REF!,13,0)="Carpeta física",CONCATENATE(VLOOKUP(B31,#REF!,14,0)," de ",VLOOKUP(B31,#REF!,15,0))," ")</f>
        <v>#REF!</v>
      </c>
      <c r="AK31" s="232"/>
      <c r="AL31" s="233" t="e">
        <f>IF(VLOOKUP(B31,#REF!,13,0)="Tomo (documentos empastados)",CONCATENATE(VLOOKUP(B31,#REF!,15,0)," de ",VLOOKUP(B31,#REF!,16,0))," ")</f>
        <v>#REF!</v>
      </c>
      <c r="AM31" s="234"/>
      <c r="AN31" s="231" t="e">
        <f>IF(VLOOKUP(B31,#REF!,13,0)="Otro",CONCATENATE(VLOOKUP(B31,#REF!,15,0)," de ",VLOOKUP(B31,#REF!,16,0))," ")</f>
        <v>#REF!</v>
      </c>
      <c r="AO31" s="232"/>
      <c r="AP31" s="58" t="e">
        <f>VLOOKUP(B31,#REF!,29,0)</f>
        <v>#REF!</v>
      </c>
      <c r="AQ31" s="235" t="e">
        <f>VLOOKUP(B31,#REF!,21,0)</f>
        <v>#REF!</v>
      </c>
      <c r="AR31" s="236"/>
      <c r="AS31" s="73" t="e">
        <f>VLOOKUP(B31,#REF!,18,0)</f>
        <v>#REF!</v>
      </c>
      <c r="AT31" s="73" t="e">
        <f>VLOOKUP(B31,#REF!,19,0)</f>
        <v>#REF!</v>
      </c>
      <c r="AU31" s="73" t="e">
        <f>VLOOKUP(B31,#REF!,20,0)</f>
        <v>#REF!</v>
      </c>
      <c r="AV31" s="224" t="e">
        <f>VLOOKUP(B31,#REF!,22,0)</f>
        <v>#REF!</v>
      </c>
      <c r="AW31" s="237"/>
      <c r="AX31" s="59" t="e">
        <f>IF(VLOOKUP(B31,#REF!,23,0)="PU","X"," ")</f>
        <v>#REF!</v>
      </c>
      <c r="AY31" s="59" t="e">
        <f>IF(VLOOKUP(B31,#REF!,23,0)="PC","X"," ")</f>
        <v>#REF!</v>
      </c>
      <c r="AZ31" s="59" t="e">
        <f>IF(VLOOKUP(B31,#REF!,23,0)="PR","X"," ")</f>
        <v>#REF!</v>
      </c>
      <c r="BA31" s="60" t="e">
        <f>VLOOKUP(B31,#REF!,24,0)</f>
        <v>#REF!</v>
      </c>
      <c r="BB31" s="238" t="e">
        <f>VLOOKUP(B31,#REF!,25,0)</f>
        <v>#REF!</v>
      </c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40"/>
      <c r="BP31" s="61"/>
      <c r="BQ31" s="62"/>
      <c r="BR31" s="80"/>
    </row>
    <row r="32" spans="1:80" s="81" customFormat="1" ht="16.5" customHeight="1" x14ac:dyDescent="0.3">
      <c r="A32" s="92"/>
      <c r="B32" s="86">
        <v>10</v>
      </c>
      <c r="C32" s="224" t="e">
        <f>CONCATENATE(VLOOKUP(B32,#REF!,6,0),".",VLOOKUP(B32,#REF!,8,0))</f>
        <v>#REF!</v>
      </c>
      <c r="D32" s="224"/>
      <c r="E32" s="224"/>
      <c r="F32" s="225" t="e">
        <f>CONCATENATE(VLOOKUP(B32,#REF!,7,0),".",VLOOKUP(B32,#REF!,9,0))</f>
        <v>#REF!</v>
      </c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 t="e">
        <f>CONCATENATE(VLOOKUP(B32,#REF!,8,0)," - ",VLOOKUP(B32,#REF!,10,0))</f>
        <v>#REF!</v>
      </c>
      <c r="V32" s="225"/>
      <c r="W32" s="225"/>
      <c r="X32" s="225"/>
      <c r="Y32" s="225"/>
      <c r="Z32" s="225"/>
      <c r="AA32" s="225"/>
      <c r="AB32" s="226"/>
      <c r="AC32" s="227" t="e">
        <f>VLOOKUP(B32,#REF!,11,0)</f>
        <v>#REF!</v>
      </c>
      <c r="AD32" s="228"/>
      <c r="AE32" s="228"/>
      <c r="AF32" s="228"/>
      <c r="AG32" s="229" t="e">
        <f>VLOOKUP(B32,#REF!,12,0)</f>
        <v>#REF!</v>
      </c>
      <c r="AH32" s="229"/>
      <c r="AI32" s="230"/>
      <c r="AJ32" s="231" t="e">
        <f>IF(VLOOKUP(B32,#REF!,13,0)="Carpeta física",CONCATENATE(VLOOKUP(B32,#REF!,14,0)," de ",VLOOKUP(B32,#REF!,15,0))," ")</f>
        <v>#REF!</v>
      </c>
      <c r="AK32" s="232"/>
      <c r="AL32" s="233" t="e">
        <f>IF(VLOOKUP(B32,#REF!,13,0)="Tomo (documentos empastados)",CONCATENATE(VLOOKUP(B32,#REF!,15,0)," de ",VLOOKUP(B32,#REF!,16,0))," ")</f>
        <v>#REF!</v>
      </c>
      <c r="AM32" s="234"/>
      <c r="AN32" s="231" t="e">
        <f>IF(VLOOKUP(B32,#REF!,13,0)="Otro",CONCATENATE(VLOOKUP(B32,#REF!,15,0)," de ",VLOOKUP(B32,#REF!,16,0))," ")</f>
        <v>#REF!</v>
      </c>
      <c r="AO32" s="232"/>
      <c r="AP32" s="58" t="e">
        <f>VLOOKUP(B32,#REF!,29,0)</f>
        <v>#REF!</v>
      </c>
      <c r="AQ32" s="235" t="e">
        <f>VLOOKUP(B32,#REF!,21,0)</f>
        <v>#REF!</v>
      </c>
      <c r="AR32" s="236"/>
      <c r="AS32" s="73" t="e">
        <f>VLOOKUP(B32,#REF!,18,0)</f>
        <v>#REF!</v>
      </c>
      <c r="AT32" s="73" t="e">
        <f>VLOOKUP(B32,#REF!,19,0)</f>
        <v>#REF!</v>
      </c>
      <c r="AU32" s="73" t="e">
        <f>VLOOKUP(B32,#REF!,20,0)</f>
        <v>#REF!</v>
      </c>
      <c r="AV32" s="224" t="e">
        <f>VLOOKUP(B32,#REF!,22,0)</f>
        <v>#REF!</v>
      </c>
      <c r="AW32" s="237"/>
      <c r="AX32" s="59" t="e">
        <f>IF(VLOOKUP(B32,#REF!,23,0)="PU","X"," ")</f>
        <v>#REF!</v>
      </c>
      <c r="AY32" s="59" t="e">
        <f>IF(VLOOKUP(B32,#REF!,23,0)="PC","X"," ")</f>
        <v>#REF!</v>
      </c>
      <c r="AZ32" s="59" t="e">
        <f>IF(VLOOKUP(B32,#REF!,23,0)="PR","X"," ")</f>
        <v>#REF!</v>
      </c>
      <c r="BA32" s="60" t="e">
        <f>VLOOKUP(B32,#REF!,24,0)</f>
        <v>#REF!</v>
      </c>
      <c r="BB32" s="238" t="e">
        <f>VLOOKUP(B32,#REF!,25,0)</f>
        <v>#REF!</v>
      </c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40"/>
      <c r="BP32" s="61"/>
      <c r="BQ32" s="62"/>
      <c r="BR32" s="80"/>
    </row>
    <row r="33" spans="1:70" s="81" customFormat="1" ht="16.5" customHeight="1" x14ac:dyDescent="0.3">
      <c r="A33" s="92"/>
      <c r="B33" s="86">
        <v>11</v>
      </c>
      <c r="C33" s="224" t="e">
        <f>CONCATENATE(VLOOKUP(B33,#REF!,6,0),".",VLOOKUP(B33,#REF!,8,0))</f>
        <v>#REF!</v>
      </c>
      <c r="D33" s="224"/>
      <c r="E33" s="224"/>
      <c r="F33" s="225" t="e">
        <f>CONCATENATE(VLOOKUP(B33,#REF!,7,0),".",VLOOKUP(B33,#REF!,9,0))</f>
        <v>#REF!</v>
      </c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 t="e">
        <f>CONCATENATE(VLOOKUP(B33,#REF!,8,0)," - ",VLOOKUP(B33,#REF!,10,0))</f>
        <v>#REF!</v>
      </c>
      <c r="V33" s="225"/>
      <c r="W33" s="225"/>
      <c r="X33" s="225"/>
      <c r="Y33" s="225"/>
      <c r="Z33" s="225"/>
      <c r="AA33" s="225"/>
      <c r="AB33" s="226"/>
      <c r="AC33" s="227" t="e">
        <f>VLOOKUP(B33,#REF!,11,0)</f>
        <v>#REF!</v>
      </c>
      <c r="AD33" s="228"/>
      <c r="AE33" s="228"/>
      <c r="AF33" s="228"/>
      <c r="AG33" s="229" t="e">
        <f>VLOOKUP(B33,#REF!,12,0)</f>
        <v>#REF!</v>
      </c>
      <c r="AH33" s="229"/>
      <c r="AI33" s="230"/>
      <c r="AJ33" s="231" t="e">
        <f>IF(VLOOKUP(B33,#REF!,13,0)="Carpeta física",CONCATENATE(VLOOKUP(B33,#REF!,14,0)," de ",VLOOKUP(B33,#REF!,15,0))," ")</f>
        <v>#REF!</v>
      </c>
      <c r="AK33" s="232"/>
      <c r="AL33" s="233" t="e">
        <f>IF(VLOOKUP(B33,#REF!,13,0)="Tomo (documentos empastados)",CONCATENATE(VLOOKUP(B33,#REF!,15,0)," de ",VLOOKUP(B33,#REF!,16,0))," ")</f>
        <v>#REF!</v>
      </c>
      <c r="AM33" s="234"/>
      <c r="AN33" s="231" t="e">
        <f>IF(VLOOKUP(B33,#REF!,13,0)="Otro",CONCATENATE(VLOOKUP(B33,#REF!,15,0)," de ",VLOOKUP(B33,#REF!,16,0))," ")</f>
        <v>#REF!</v>
      </c>
      <c r="AO33" s="232"/>
      <c r="AP33" s="58" t="e">
        <f>VLOOKUP(B33,#REF!,29,0)</f>
        <v>#REF!</v>
      </c>
      <c r="AQ33" s="235" t="e">
        <f>VLOOKUP(B33,#REF!,21,0)</f>
        <v>#REF!</v>
      </c>
      <c r="AR33" s="236"/>
      <c r="AS33" s="73" t="e">
        <f>VLOOKUP(B33,#REF!,18,0)</f>
        <v>#REF!</v>
      </c>
      <c r="AT33" s="73" t="e">
        <f>VLOOKUP(B33,#REF!,19,0)</f>
        <v>#REF!</v>
      </c>
      <c r="AU33" s="73" t="e">
        <f>VLOOKUP(B33,#REF!,20,0)</f>
        <v>#REF!</v>
      </c>
      <c r="AV33" s="224" t="e">
        <f>VLOOKUP(B33,#REF!,22,0)</f>
        <v>#REF!</v>
      </c>
      <c r="AW33" s="237"/>
      <c r="AX33" s="59" t="e">
        <f>IF(VLOOKUP(B33,#REF!,23,0)="PU","X"," ")</f>
        <v>#REF!</v>
      </c>
      <c r="AY33" s="59" t="e">
        <f>IF(VLOOKUP(B33,#REF!,23,0)="PC","X"," ")</f>
        <v>#REF!</v>
      </c>
      <c r="AZ33" s="59" t="e">
        <f>IF(VLOOKUP(B33,#REF!,23,0)="PR","X"," ")</f>
        <v>#REF!</v>
      </c>
      <c r="BA33" s="60" t="e">
        <f>VLOOKUP(B33,#REF!,24,0)</f>
        <v>#REF!</v>
      </c>
      <c r="BB33" s="238" t="e">
        <f>VLOOKUP(B33,#REF!,25,0)</f>
        <v>#REF!</v>
      </c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40"/>
      <c r="BP33" s="61"/>
      <c r="BQ33" s="62"/>
      <c r="BR33" s="80"/>
    </row>
    <row r="34" spans="1:70" s="81" customFormat="1" ht="16.5" customHeight="1" x14ac:dyDescent="0.3">
      <c r="A34" s="92"/>
      <c r="B34" s="86">
        <v>12</v>
      </c>
      <c r="C34" s="224" t="e">
        <f>CONCATENATE(VLOOKUP(B34,#REF!,6,0),".",VLOOKUP(B34,#REF!,8,0))</f>
        <v>#REF!</v>
      </c>
      <c r="D34" s="224"/>
      <c r="E34" s="224"/>
      <c r="F34" s="225" t="e">
        <f>CONCATENATE(VLOOKUP(B34,#REF!,7,0),".",VLOOKUP(B34,#REF!,9,0))</f>
        <v>#REF!</v>
      </c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 t="e">
        <f>CONCATENATE(VLOOKUP(B34,#REF!,8,0)," - ",VLOOKUP(B34,#REF!,10,0))</f>
        <v>#REF!</v>
      </c>
      <c r="V34" s="225"/>
      <c r="W34" s="225"/>
      <c r="X34" s="225"/>
      <c r="Y34" s="225"/>
      <c r="Z34" s="225"/>
      <c r="AA34" s="225"/>
      <c r="AB34" s="226"/>
      <c r="AC34" s="227" t="e">
        <f>VLOOKUP(B34,#REF!,11,0)</f>
        <v>#REF!</v>
      </c>
      <c r="AD34" s="228"/>
      <c r="AE34" s="228"/>
      <c r="AF34" s="228"/>
      <c r="AG34" s="229" t="e">
        <f>VLOOKUP(B34,#REF!,12,0)</f>
        <v>#REF!</v>
      </c>
      <c r="AH34" s="229"/>
      <c r="AI34" s="230"/>
      <c r="AJ34" s="231" t="e">
        <f>IF(VLOOKUP(B34,#REF!,13,0)="Carpeta física",CONCATENATE(VLOOKUP(B34,#REF!,14,0)," de ",VLOOKUP(B34,#REF!,15,0))," ")</f>
        <v>#REF!</v>
      </c>
      <c r="AK34" s="232"/>
      <c r="AL34" s="233" t="e">
        <f>IF(VLOOKUP(B34,#REF!,13,0)="Tomo (documentos empastados)",CONCATENATE(VLOOKUP(B34,#REF!,15,0)," de ",VLOOKUP(B34,#REF!,16,0))," ")</f>
        <v>#REF!</v>
      </c>
      <c r="AM34" s="234"/>
      <c r="AN34" s="231" t="e">
        <f>IF(VLOOKUP(B34,#REF!,13,0)="Otro",CONCATENATE(VLOOKUP(B34,#REF!,15,0)," de ",VLOOKUP(B34,#REF!,16,0))," ")</f>
        <v>#REF!</v>
      </c>
      <c r="AO34" s="232"/>
      <c r="AP34" s="58" t="e">
        <f>VLOOKUP(B34,#REF!,29,0)</f>
        <v>#REF!</v>
      </c>
      <c r="AQ34" s="235" t="e">
        <f>VLOOKUP(B34,#REF!,21,0)</f>
        <v>#REF!</v>
      </c>
      <c r="AR34" s="236"/>
      <c r="AS34" s="73" t="e">
        <f>VLOOKUP(B34,#REF!,18,0)</f>
        <v>#REF!</v>
      </c>
      <c r="AT34" s="73" t="e">
        <f>VLOOKUP(B34,#REF!,19,0)</f>
        <v>#REF!</v>
      </c>
      <c r="AU34" s="73" t="e">
        <f>VLOOKUP(B34,#REF!,20,0)</f>
        <v>#REF!</v>
      </c>
      <c r="AV34" s="224" t="e">
        <f>VLOOKUP(B34,#REF!,22,0)</f>
        <v>#REF!</v>
      </c>
      <c r="AW34" s="237"/>
      <c r="AX34" s="59" t="e">
        <f>IF(VLOOKUP(B34,#REF!,23,0)="PU","X"," ")</f>
        <v>#REF!</v>
      </c>
      <c r="AY34" s="59" t="e">
        <f>IF(VLOOKUP(B34,#REF!,23,0)="PC","X"," ")</f>
        <v>#REF!</v>
      </c>
      <c r="AZ34" s="59" t="e">
        <f>IF(VLOOKUP(B34,#REF!,23,0)="PR","X"," ")</f>
        <v>#REF!</v>
      </c>
      <c r="BA34" s="60" t="e">
        <f>VLOOKUP(B34,#REF!,24,0)</f>
        <v>#REF!</v>
      </c>
      <c r="BB34" s="238" t="e">
        <f>VLOOKUP(B34,#REF!,25,0)</f>
        <v>#REF!</v>
      </c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40"/>
      <c r="BP34" s="61"/>
      <c r="BQ34" s="62"/>
      <c r="BR34" s="80"/>
    </row>
    <row r="35" spans="1:70" s="81" customFormat="1" ht="16.5" customHeight="1" x14ac:dyDescent="0.3">
      <c r="A35" s="92"/>
      <c r="B35" s="86">
        <v>13</v>
      </c>
      <c r="C35" s="224" t="e">
        <f>CONCATENATE(VLOOKUP(B35,#REF!,6,0),".",VLOOKUP(B35,#REF!,8,0))</f>
        <v>#REF!</v>
      </c>
      <c r="D35" s="224"/>
      <c r="E35" s="224"/>
      <c r="F35" s="225" t="e">
        <f>CONCATENATE(VLOOKUP(B35,#REF!,7,0),".",VLOOKUP(B35,#REF!,9,0))</f>
        <v>#REF!</v>
      </c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 t="e">
        <f>CONCATENATE(VLOOKUP(B35,#REF!,8,0)," - ",VLOOKUP(B35,#REF!,10,0))</f>
        <v>#REF!</v>
      </c>
      <c r="V35" s="225"/>
      <c r="W35" s="225"/>
      <c r="X35" s="225"/>
      <c r="Y35" s="225"/>
      <c r="Z35" s="225"/>
      <c r="AA35" s="225"/>
      <c r="AB35" s="226"/>
      <c r="AC35" s="227" t="e">
        <f>VLOOKUP(B35,#REF!,11,0)</f>
        <v>#REF!</v>
      </c>
      <c r="AD35" s="228"/>
      <c r="AE35" s="228"/>
      <c r="AF35" s="228"/>
      <c r="AG35" s="229" t="e">
        <f>VLOOKUP(B35,#REF!,12,0)</f>
        <v>#REF!</v>
      </c>
      <c r="AH35" s="229"/>
      <c r="AI35" s="230"/>
      <c r="AJ35" s="231" t="e">
        <f>IF(VLOOKUP(B35,#REF!,13,0)="Carpeta física",CONCATENATE(VLOOKUP(B35,#REF!,14,0)," de ",VLOOKUP(B35,#REF!,15,0))," ")</f>
        <v>#REF!</v>
      </c>
      <c r="AK35" s="232"/>
      <c r="AL35" s="233" t="e">
        <f>IF(VLOOKUP(B35,#REF!,13,0)="Tomo (documentos empastados)",CONCATENATE(VLOOKUP(B35,#REF!,15,0)," de ",VLOOKUP(B35,#REF!,16,0))," ")</f>
        <v>#REF!</v>
      </c>
      <c r="AM35" s="234"/>
      <c r="AN35" s="231" t="e">
        <f>IF(VLOOKUP(B35,#REF!,13,0)="Otro",CONCATENATE(VLOOKUP(B35,#REF!,15,0)," de ",VLOOKUP(B35,#REF!,16,0))," ")</f>
        <v>#REF!</v>
      </c>
      <c r="AO35" s="232"/>
      <c r="AP35" s="58" t="e">
        <f>VLOOKUP(B35,#REF!,29,0)</f>
        <v>#REF!</v>
      </c>
      <c r="AQ35" s="235" t="e">
        <f>VLOOKUP(B35,#REF!,21,0)</f>
        <v>#REF!</v>
      </c>
      <c r="AR35" s="236"/>
      <c r="AS35" s="73" t="e">
        <f>VLOOKUP(B35,#REF!,18,0)</f>
        <v>#REF!</v>
      </c>
      <c r="AT35" s="73" t="e">
        <f>VLOOKUP(B35,#REF!,19,0)</f>
        <v>#REF!</v>
      </c>
      <c r="AU35" s="73" t="e">
        <f>VLOOKUP(B35,#REF!,20,0)</f>
        <v>#REF!</v>
      </c>
      <c r="AV35" s="224" t="e">
        <f>VLOOKUP(B35,#REF!,22,0)</f>
        <v>#REF!</v>
      </c>
      <c r="AW35" s="237"/>
      <c r="AX35" s="59" t="e">
        <f>IF(VLOOKUP(B35,#REF!,23,0)="PU","X"," ")</f>
        <v>#REF!</v>
      </c>
      <c r="AY35" s="59" t="e">
        <f>IF(VLOOKUP(B35,#REF!,23,0)="PC","X"," ")</f>
        <v>#REF!</v>
      </c>
      <c r="AZ35" s="59" t="e">
        <f>IF(VLOOKUP(B35,#REF!,23,0)="PR","X"," ")</f>
        <v>#REF!</v>
      </c>
      <c r="BA35" s="60" t="e">
        <f>VLOOKUP(B35,#REF!,24,0)</f>
        <v>#REF!</v>
      </c>
      <c r="BB35" s="238" t="e">
        <f>VLOOKUP(B35,#REF!,25,0)</f>
        <v>#REF!</v>
      </c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40"/>
      <c r="BP35" s="61"/>
      <c r="BQ35" s="62"/>
      <c r="BR35" s="80"/>
    </row>
    <row r="36" spans="1:70" s="81" customFormat="1" ht="16.5" customHeight="1" x14ac:dyDescent="0.3">
      <c r="A36" s="92"/>
      <c r="B36" s="86">
        <v>14</v>
      </c>
      <c r="C36" s="224" t="e">
        <f>CONCATENATE(VLOOKUP(B36,#REF!,6,0),".",VLOOKUP(B36,#REF!,8,0))</f>
        <v>#REF!</v>
      </c>
      <c r="D36" s="224"/>
      <c r="E36" s="224"/>
      <c r="F36" s="225" t="e">
        <f>CONCATENATE(VLOOKUP(B36,#REF!,7,0),".",VLOOKUP(B36,#REF!,9,0))</f>
        <v>#REF!</v>
      </c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 t="e">
        <f>CONCATENATE(VLOOKUP(B36,#REF!,8,0)," - ",VLOOKUP(B36,#REF!,10,0))</f>
        <v>#REF!</v>
      </c>
      <c r="V36" s="225"/>
      <c r="W36" s="225"/>
      <c r="X36" s="225"/>
      <c r="Y36" s="225"/>
      <c r="Z36" s="225"/>
      <c r="AA36" s="225"/>
      <c r="AB36" s="226"/>
      <c r="AC36" s="227" t="e">
        <f>VLOOKUP(B36,#REF!,11,0)</f>
        <v>#REF!</v>
      </c>
      <c r="AD36" s="228"/>
      <c r="AE36" s="228"/>
      <c r="AF36" s="228"/>
      <c r="AG36" s="229" t="e">
        <f>VLOOKUP(B36,#REF!,12,0)</f>
        <v>#REF!</v>
      </c>
      <c r="AH36" s="229"/>
      <c r="AI36" s="230"/>
      <c r="AJ36" s="231" t="e">
        <f>IF(VLOOKUP(B36,#REF!,13,0)="Carpeta física",CONCATENATE(VLOOKUP(B36,#REF!,14,0)," de ",VLOOKUP(B36,#REF!,15,0))," ")</f>
        <v>#REF!</v>
      </c>
      <c r="AK36" s="232"/>
      <c r="AL36" s="233" t="e">
        <f>IF(VLOOKUP(B36,#REF!,13,0)="Tomo (documentos empastados)",CONCATENATE(VLOOKUP(B36,#REF!,15,0)," de ",VLOOKUP(B36,#REF!,16,0))," ")</f>
        <v>#REF!</v>
      </c>
      <c r="AM36" s="234"/>
      <c r="AN36" s="231" t="e">
        <f>IF(VLOOKUP(B36,#REF!,13,0)="Otro",CONCATENATE(VLOOKUP(B36,#REF!,15,0)," de ",VLOOKUP(B36,#REF!,16,0))," ")</f>
        <v>#REF!</v>
      </c>
      <c r="AO36" s="232"/>
      <c r="AP36" s="58" t="e">
        <f>VLOOKUP(B36,#REF!,29,0)</f>
        <v>#REF!</v>
      </c>
      <c r="AQ36" s="235" t="e">
        <f>VLOOKUP(B36,#REF!,21,0)</f>
        <v>#REF!</v>
      </c>
      <c r="AR36" s="236"/>
      <c r="AS36" s="73" t="e">
        <f>VLOOKUP(B36,#REF!,18,0)</f>
        <v>#REF!</v>
      </c>
      <c r="AT36" s="73" t="e">
        <f>VLOOKUP(B36,#REF!,19,0)</f>
        <v>#REF!</v>
      </c>
      <c r="AU36" s="73" t="e">
        <f>VLOOKUP(B36,#REF!,20,0)</f>
        <v>#REF!</v>
      </c>
      <c r="AV36" s="224" t="e">
        <f>VLOOKUP(B36,#REF!,22,0)</f>
        <v>#REF!</v>
      </c>
      <c r="AW36" s="237"/>
      <c r="AX36" s="59" t="e">
        <f>IF(VLOOKUP(B36,#REF!,23,0)="PU","X"," ")</f>
        <v>#REF!</v>
      </c>
      <c r="AY36" s="59" t="e">
        <f>IF(VLOOKUP(B36,#REF!,23,0)="PC","X"," ")</f>
        <v>#REF!</v>
      </c>
      <c r="AZ36" s="59" t="e">
        <f>IF(VLOOKUP(B36,#REF!,23,0)="PR","X"," ")</f>
        <v>#REF!</v>
      </c>
      <c r="BA36" s="60" t="e">
        <f>VLOOKUP(B36,#REF!,24,0)</f>
        <v>#REF!</v>
      </c>
      <c r="BB36" s="238" t="e">
        <f>VLOOKUP(B36,#REF!,25,0)</f>
        <v>#REF!</v>
      </c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40"/>
      <c r="BP36" s="61"/>
      <c r="BQ36" s="62"/>
      <c r="BR36" s="80"/>
    </row>
    <row r="37" spans="1:70" s="81" customFormat="1" ht="16.5" customHeight="1" x14ac:dyDescent="0.3">
      <c r="A37" s="92"/>
      <c r="B37" s="86">
        <v>15</v>
      </c>
      <c r="C37" s="224" t="e">
        <f>CONCATENATE(VLOOKUP(B37,#REF!,6,0),".",VLOOKUP(B37,#REF!,8,0))</f>
        <v>#REF!</v>
      </c>
      <c r="D37" s="224"/>
      <c r="E37" s="224"/>
      <c r="F37" s="225" t="e">
        <f>CONCATENATE(VLOOKUP(B37,#REF!,7,0),".",VLOOKUP(B37,#REF!,9,0))</f>
        <v>#REF!</v>
      </c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 t="e">
        <f>CONCATENATE(VLOOKUP(B37,#REF!,8,0)," - ",VLOOKUP(B37,#REF!,10,0))</f>
        <v>#REF!</v>
      </c>
      <c r="V37" s="225"/>
      <c r="W37" s="225"/>
      <c r="X37" s="225"/>
      <c r="Y37" s="225"/>
      <c r="Z37" s="225"/>
      <c r="AA37" s="225"/>
      <c r="AB37" s="226"/>
      <c r="AC37" s="227" t="e">
        <f>VLOOKUP(B37,#REF!,11,0)</f>
        <v>#REF!</v>
      </c>
      <c r="AD37" s="228"/>
      <c r="AE37" s="228"/>
      <c r="AF37" s="228"/>
      <c r="AG37" s="229" t="e">
        <f>VLOOKUP(B37,#REF!,12,0)</f>
        <v>#REF!</v>
      </c>
      <c r="AH37" s="229"/>
      <c r="AI37" s="230"/>
      <c r="AJ37" s="231" t="e">
        <f>IF(VLOOKUP(B37,#REF!,13,0)="Carpeta física",CONCATENATE(VLOOKUP(B37,#REF!,14,0)," de ",VLOOKUP(B37,#REF!,15,0))," ")</f>
        <v>#REF!</v>
      </c>
      <c r="AK37" s="232"/>
      <c r="AL37" s="233" t="e">
        <f>IF(VLOOKUP(B37,#REF!,13,0)="Tomo (documentos empastados)",CONCATENATE(VLOOKUP(B37,#REF!,15,0)," de ",VLOOKUP(B37,#REF!,16,0))," ")</f>
        <v>#REF!</v>
      </c>
      <c r="AM37" s="234"/>
      <c r="AN37" s="231" t="e">
        <f>IF(VLOOKUP(B37,#REF!,13,0)="Otro",CONCATENATE(VLOOKUP(B37,#REF!,15,0)," de ",VLOOKUP(B37,#REF!,16,0))," ")</f>
        <v>#REF!</v>
      </c>
      <c r="AO37" s="232"/>
      <c r="AP37" s="58" t="e">
        <f>VLOOKUP(B37,#REF!,29,0)</f>
        <v>#REF!</v>
      </c>
      <c r="AQ37" s="235" t="e">
        <f>VLOOKUP(B37,#REF!,21,0)</f>
        <v>#REF!</v>
      </c>
      <c r="AR37" s="236"/>
      <c r="AS37" s="73" t="e">
        <f>VLOOKUP(B37,#REF!,18,0)</f>
        <v>#REF!</v>
      </c>
      <c r="AT37" s="73" t="e">
        <f>VLOOKUP(B37,#REF!,19,0)</f>
        <v>#REF!</v>
      </c>
      <c r="AU37" s="73" t="e">
        <f>VLOOKUP(B37,#REF!,20,0)</f>
        <v>#REF!</v>
      </c>
      <c r="AV37" s="224" t="e">
        <f>VLOOKUP(B37,#REF!,22,0)</f>
        <v>#REF!</v>
      </c>
      <c r="AW37" s="237"/>
      <c r="AX37" s="59" t="e">
        <f>IF(VLOOKUP(B37,#REF!,23,0)="PU","X"," ")</f>
        <v>#REF!</v>
      </c>
      <c r="AY37" s="59" t="e">
        <f>IF(VLOOKUP(B37,#REF!,23,0)="PC","X"," ")</f>
        <v>#REF!</v>
      </c>
      <c r="AZ37" s="59" t="e">
        <f>IF(VLOOKUP(B37,#REF!,23,0)="PR","X"," ")</f>
        <v>#REF!</v>
      </c>
      <c r="BA37" s="60" t="e">
        <f>VLOOKUP(B37,#REF!,24,0)</f>
        <v>#REF!</v>
      </c>
      <c r="BB37" s="238" t="e">
        <f>VLOOKUP(B37,#REF!,25,0)</f>
        <v>#REF!</v>
      </c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40"/>
      <c r="BP37" s="61"/>
      <c r="BQ37" s="62"/>
      <c r="BR37" s="80"/>
    </row>
    <row r="38" spans="1:70" s="81" customFormat="1" ht="16.5" customHeight="1" x14ac:dyDescent="0.3">
      <c r="A38" s="92"/>
      <c r="B38" s="86">
        <v>16</v>
      </c>
      <c r="C38" s="224" t="e">
        <f>CONCATENATE(VLOOKUP(B38,#REF!,6,0),".",VLOOKUP(B38,#REF!,8,0))</f>
        <v>#REF!</v>
      </c>
      <c r="D38" s="224"/>
      <c r="E38" s="224"/>
      <c r="F38" s="225" t="e">
        <f>CONCATENATE(VLOOKUP(B38,#REF!,7,0),".",VLOOKUP(B38,#REF!,9,0))</f>
        <v>#REF!</v>
      </c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 t="e">
        <f>CONCATENATE(VLOOKUP(B38,#REF!,8,0)," - ",VLOOKUP(B38,#REF!,10,0))</f>
        <v>#REF!</v>
      </c>
      <c r="V38" s="225"/>
      <c r="W38" s="225"/>
      <c r="X38" s="225"/>
      <c r="Y38" s="225"/>
      <c r="Z38" s="225"/>
      <c r="AA38" s="225"/>
      <c r="AB38" s="226"/>
      <c r="AC38" s="227" t="e">
        <f>VLOOKUP(B38,#REF!,11,0)</f>
        <v>#REF!</v>
      </c>
      <c r="AD38" s="228"/>
      <c r="AE38" s="228"/>
      <c r="AF38" s="228"/>
      <c r="AG38" s="229" t="e">
        <f>VLOOKUP(B38,#REF!,12,0)</f>
        <v>#REF!</v>
      </c>
      <c r="AH38" s="229"/>
      <c r="AI38" s="230"/>
      <c r="AJ38" s="231" t="e">
        <f>IF(VLOOKUP(B38,#REF!,13,0)="Carpeta física",CONCATENATE(VLOOKUP(B38,#REF!,14,0)," de ",VLOOKUP(B38,#REF!,15,0))," ")</f>
        <v>#REF!</v>
      </c>
      <c r="AK38" s="232"/>
      <c r="AL38" s="233" t="e">
        <f>IF(VLOOKUP(B38,#REF!,13,0)="Tomo (documentos empastados)",CONCATENATE(VLOOKUP(B38,#REF!,15,0)," de ",VLOOKUP(B38,#REF!,16,0))," ")</f>
        <v>#REF!</v>
      </c>
      <c r="AM38" s="234"/>
      <c r="AN38" s="231" t="e">
        <f>IF(VLOOKUP(B38,#REF!,13,0)="Otro",CONCATENATE(VLOOKUP(B38,#REF!,15,0)," de ",VLOOKUP(B38,#REF!,16,0))," ")</f>
        <v>#REF!</v>
      </c>
      <c r="AO38" s="232"/>
      <c r="AP38" s="58" t="e">
        <f>VLOOKUP(B38,#REF!,29,0)</f>
        <v>#REF!</v>
      </c>
      <c r="AQ38" s="235" t="e">
        <f>VLOOKUP(B38,#REF!,21,0)</f>
        <v>#REF!</v>
      </c>
      <c r="AR38" s="236"/>
      <c r="AS38" s="73" t="e">
        <f>VLOOKUP(B38,#REF!,18,0)</f>
        <v>#REF!</v>
      </c>
      <c r="AT38" s="73" t="e">
        <f>VLOOKUP(B38,#REF!,19,0)</f>
        <v>#REF!</v>
      </c>
      <c r="AU38" s="73" t="e">
        <f>VLOOKUP(B38,#REF!,20,0)</f>
        <v>#REF!</v>
      </c>
      <c r="AV38" s="224" t="e">
        <f>VLOOKUP(B38,#REF!,22,0)</f>
        <v>#REF!</v>
      </c>
      <c r="AW38" s="237"/>
      <c r="AX38" s="59" t="e">
        <f>IF(VLOOKUP(B38,#REF!,23,0)="PU","X"," ")</f>
        <v>#REF!</v>
      </c>
      <c r="AY38" s="59" t="e">
        <f>IF(VLOOKUP(B38,#REF!,23,0)="PC","X"," ")</f>
        <v>#REF!</v>
      </c>
      <c r="AZ38" s="59" t="e">
        <f>IF(VLOOKUP(B38,#REF!,23,0)="PR","X"," ")</f>
        <v>#REF!</v>
      </c>
      <c r="BA38" s="60" t="e">
        <f>VLOOKUP(B38,#REF!,24,0)</f>
        <v>#REF!</v>
      </c>
      <c r="BB38" s="238" t="e">
        <f>VLOOKUP(B38,#REF!,25,0)</f>
        <v>#REF!</v>
      </c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40"/>
      <c r="BP38" s="61"/>
      <c r="BQ38" s="62"/>
      <c r="BR38" s="80"/>
    </row>
    <row r="39" spans="1:70" s="81" customFormat="1" ht="16.5" customHeight="1" x14ac:dyDescent="0.3">
      <c r="A39" s="92"/>
      <c r="B39" s="86">
        <v>17</v>
      </c>
      <c r="C39" s="224" t="e">
        <f>CONCATENATE(VLOOKUP(B39,#REF!,6,0),".",VLOOKUP(B39,#REF!,8,0))</f>
        <v>#REF!</v>
      </c>
      <c r="D39" s="224"/>
      <c r="E39" s="224"/>
      <c r="F39" s="225" t="e">
        <f>CONCATENATE(VLOOKUP(B39,#REF!,7,0),".",VLOOKUP(B39,#REF!,9,0))</f>
        <v>#REF!</v>
      </c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 t="e">
        <f>CONCATENATE(VLOOKUP(B39,#REF!,8,0)," - ",VLOOKUP(B39,#REF!,10,0))</f>
        <v>#REF!</v>
      </c>
      <c r="V39" s="225"/>
      <c r="W39" s="225"/>
      <c r="X39" s="225"/>
      <c r="Y39" s="225"/>
      <c r="Z39" s="225"/>
      <c r="AA39" s="225"/>
      <c r="AB39" s="226"/>
      <c r="AC39" s="227" t="e">
        <f>VLOOKUP(B39,#REF!,11,0)</f>
        <v>#REF!</v>
      </c>
      <c r="AD39" s="228"/>
      <c r="AE39" s="228"/>
      <c r="AF39" s="228"/>
      <c r="AG39" s="229" t="e">
        <f>VLOOKUP(B39,#REF!,12,0)</f>
        <v>#REF!</v>
      </c>
      <c r="AH39" s="229"/>
      <c r="AI39" s="230"/>
      <c r="AJ39" s="231" t="e">
        <f>IF(VLOOKUP(B39,#REF!,13,0)="Carpeta física",CONCATENATE(VLOOKUP(B39,#REF!,14,0)," de ",VLOOKUP(B39,#REF!,15,0))," ")</f>
        <v>#REF!</v>
      </c>
      <c r="AK39" s="232"/>
      <c r="AL39" s="233" t="e">
        <f>IF(VLOOKUP(B39,#REF!,13,0)="Tomo (documentos empastados)",CONCATENATE(VLOOKUP(B39,#REF!,15,0)," de ",VLOOKUP(B39,#REF!,16,0))," ")</f>
        <v>#REF!</v>
      </c>
      <c r="AM39" s="234"/>
      <c r="AN39" s="231" t="e">
        <f>IF(VLOOKUP(B39,#REF!,13,0)="Otro",CONCATENATE(VLOOKUP(B39,#REF!,15,0)," de ",VLOOKUP(B39,#REF!,16,0))," ")</f>
        <v>#REF!</v>
      </c>
      <c r="AO39" s="232"/>
      <c r="AP39" s="58" t="e">
        <f>VLOOKUP(B39,#REF!,29,0)</f>
        <v>#REF!</v>
      </c>
      <c r="AQ39" s="235" t="e">
        <f>VLOOKUP(B39,#REF!,21,0)</f>
        <v>#REF!</v>
      </c>
      <c r="AR39" s="236"/>
      <c r="AS39" s="73" t="e">
        <f>VLOOKUP(B39,#REF!,18,0)</f>
        <v>#REF!</v>
      </c>
      <c r="AT39" s="73" t="e">
        <f>VLOOKUP(B39,#REF!,19,0)</f>
        <v>#REF!</v>
      </c>
      <c r="AU39" s="73" t="e">
        <f>VLOOKUP(B39,#REF!,20,0)</f>
        <v>#REF!</v>
      </c>
      <c r="AV39" s="224" t="e">
        <f>VLOOKUP(B39,#REF!,22,0)</f>
        <v>#REF!</v>
      </c>
      <c r="AW39" s="237"/>
      <c r="AX39" s="59" t="e">
        <f>IF(VLOOKUP(B39,#REF!,23,0)="PU","X"," ")</f>
        <v>#REF!</v>
      </c>
      <c r="AY39" s="59" t="e">
        <f>IF(VLOOKUP(B39,#REF!,23,0)="PC","X"," ")</f>
        <v>#REF!</v>
      </c>
      <c r="AZ39" s="59" t="e">
        <f>IF(VLOOKUP(B39,#REF!,23,0)="PR","X"," ")</f>
        <v>#REF!</v>
      </c>
      <c r="BA39" s="60" t="e">
        <f>VLOOKUP(B39,#REF!,24,0)</f>
        <v>#REF!</v>
      </c>
      <c r="BB39" s="238" t="e">
        <f>VLOOKUP(B39,#REF!,25,0)</f>
        <v>#REF!</v>
      </c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40"/>
      <c r="BP39" s="61"/>
      <c r="BQ39" s="62"/>
      <c r="BR39" s="80"/>
    </row>
    <row r="40" spans="1:70" s="81" customFormat="1" ht="16.5" customHeight="1" x14ac:dyDescent="0.3">
      <c r="A40" s="92"/>
      <c r="B40" s="86">
        <v>18</v>
      </c>
      <c r="C40" s="224" t="e">
        <f>CONCATENATE(VLOOKUP(B40,#REF!,6,0),".",VLOOKUP(B40,#REF!,8,0))</f>
        <v>#REF!</v>
      </c>
      <c r="D40" s="224"/>
      <c r="E40" s="224"/>
      <c r="F40" s="225" t="e">
        <f>CONCATENATE(VLOOKUP(B40,#REF!,7,0),".",VLOOKUP(B40,#REF!,9,0))</f>
        <v>#REF!</v>
      </c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 t="e">
        <f>CONCATENATE(VLOOKUP(B40,#REF!,8,0)," - ",VLOOKUP(B40,#REF!,10,0))</f>
        <v>#REF!</v>
      </c>
      <c r="V40" s="225"/>
      <c r="W40" s="225"/>
      <c r="X40" s="225"/>
      <c r="Y40" s="225"/>
      <c r="Z40" s="225"/>
      <c r="AA40" s="225"/>
      <c r="AB40" s="226"/>
      <c r="AC40" s="227" t="e">
        <f>VLOOKUP(B40,#REF!,11,0)</f>
        <v>#REF!</v>
      </c>
      <c r="AD40" s="228"/>
      <c r="AE40" s="228"/>
      <c r="AF40" s="228"/>
      <c r="AG40" s="229" t="e">
        <f>VLOOKUP(B40,#REF!,12,0)</f>
        <v>#REF!</v>
      </c>
      <c r="AH40" s="229"/>
      <c r="AI40" s="230"/>
      <c r="AJ40" s="231" t="e">
        <f>IF(VLOOKUP(B40,#REF!,13,0)="Carpeta física",CONCATENATE(VLOOKUP(B40,#REF!,14,0)," de ",VLOOKUP(B40,#REF!,15,0))," ")</f>
        <v>#REF!</v>
      </c>
      <c r="AK40" s="232"/>
      <c r="AL40" s="233" t="e">
        <f>IF(VLOOKUP(B40,#REF!,13,0)="Tomo (documentos empastados)",CONCATENATE(VLOOKUP(B40,#REF!,15,0)," de ",VLOOKUP(B40,#REF!,16,0))," ")</f>
        <v>#REF!</v>
      </c>
      <c r="AM40" s="234"/>
      <c r="AN40" s="231" t="e">
        <f>IF(VLOOKUP(B40,#REF!,13,0)="Otro",CONCATENATE(VLOOKUP(B40,#REF!,15,0)," de ",VLOOKUP(B40,#REF!,16,0))," ")</f>
        <v>#REF!</v>
      </c>
      <c r="AO40" s="232"/>
      <c r="AP40" s="58" t="e">
        <f>VLOOKUP(B40,#REF!,29,0)</f>
        <v>#REF!</v>
      </c>
      <c r="AQ40" s="235" t="e">
        <f>VLOOKUP(B40,#REF!,21,0)</f>
        <v>#REF!</v>
      </c>
      <c r="AR40" s="236"/>
      <c r="AS40" s="73" t="e">
        <f>VLOOKUP(B40,#REF!,18,0)</f>
        <v>#REF!</v>
      </c>
      <c r="AT40" s="73" t="e">
        <f>VLOOKUP(B40,#REF!,19,0)</f>
        <v>#REF!</v>
      </c>
      <c r="AU40" s="73" t="e">
        <f>VLOOKUP(B40,#REF!,20,0)</f>
        <v>#REF!</v>
      </c>
      <c r="AV40" s="224" t="e">
        <f>VLOOKUP(B40,#REF!,22,0)</f>
        <v>#REF!</v>
      </c>
      <c r="AW40" s="237"/>
      <c r="AX40" s="59" t="e">
        <f>IF(VLOOKUP(B40,#REF!,23,0)="PU","X"," ")</f>
        <v>#REF!</v>
      </c>
      <c r="AY40" s="59" t="e">
        <f>IF(VLOOKUP(B40,#REF!,23,0)="PC","X"," ")</f>
        <v>#REF!</v>
      </c>
      <c r="AZ40" s="59" t="e">
        <f>IF(VLOOKUP(B40,#REF!,23,0)="PR","X"," ")</f>
        <v>#REF!</v>
      </c>
      <c r="BA40" s="60" t="e">
        <f>VLOOKUP(B40,#REF!,24,0)</f>
        <v>#REF!</v>
      </c>
      <c r="BB40" s="238" t="e">
        <f>VLOOKUP(B40,#REF!,25,0)</f>
        <v>#REF!</v>
      </c>
      <c r="BC40" s="239"/>
      <c r="BD40" s="239"/>
      <c r="BE40" s="239"/>
      <c r="BF40" s="239"/>
      <c r="BG40" s="239"/>
      <c r="BH40" s="239"/>
      <c r="BI40" s="239"/>
      <c r="BJ40" s="239"/>
      <c r="BK40" s="239"/>
      <c r="BL40" s="239"/>
      <c r="BM40" s="239"/>
      <c r="BN40" s="239"/>
      <c r="BO40" s="240"/>
      <c r="BP40" s="61"/>
      <c r="BQ40" s="62"/>
      <c r="BR40" s="80"/>
    </row>
    <row r="41" spans="1:70" s="81" customFormat="1" ht="16.5" customHeight="1" x14ac:dyDescent="0.3">
      <c r="A41" s="92"/>
      <c r="B41" s="86">
        <v>19</v>
      </c>
      <c r="C41" s="224" t="e">
        <f>CONCATENATE(VLOOKUP(B41,#REF!,6,0),".",VLOOKUP(B41,#REF!,8,0))</f>
        <v>#REF!</v>
      </c>
      <c r="D41" s="224"/>
      <c r="E41" s="224"/>
      <c r="F41" s="225" t="e">
        <f>CONCATENATE(VLOOKUP(B41,#REF!,7,0),".",VLOOKUP(B41,#REF!,9,0))</f>
        <v>#REF!</v>
      </c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 t="e">
        <f>CONCATENATE(VLOOKUP(B41,#REF!,8,0)," - ",VLOOKUP(B41,#REF!,10,0))</f>
        <v>#REF!</v>
      </c>
      <c r="V41" s="225"/>
      <c r="W41" s="225"/>
      <c r="X41" s="225"/>
      <c r="Y41" s="225"/>
      <c r="Z41" s="225"/>
      <c r="AA41" s="225"/>
      <c r="AB41" s="226"/>
      <c r="AC41" s="227" t="e">
        <f>VLOOKUP(B41,#REF!,11,0)</f>
        <v>#REF!</v>
      </c>
      <c r="AD41" s="228"/>
      <c r="AE41" s="228"/>
      <c r="AF41" s="228"/>
      <c r="AG41" s="229" t="e">
        <f>VLOOKUP(B41,#REF!,12,0)</f>
        <v>#REF!</v>
      </c>
      <c r="AH41" s="229"/>
      <c r="AI41" s="230"/>
      <c r="AJ41" s="231" t="e">
        <f>IF(VLOOKUP(B41,#REF!,13,0)="Carpeta física",CONCATENATE(VLOOKUP(B41,#REF!,14,0)," de ",VLOOKUP(B41,#REF!,15,0))," ")</f>
        <v>#REF!</v>
      </c>
      <c r="AK41" s="232"/>
      <c r="AL41" s="233" t="e">
        <f>IF(VLOOKUP(B41,#REF!,13,0)="Tomo (documentos empastados)",CONCATENATE(VLOOKUP(B41,#REF!,15,0)," de ",VLOOKUP(B41,#REF!,16,0))," ")</f>
        <v>#REF!</v>
      </c>
      <c r="AM41" s="234"/>
      <c r="AN41" s="231" t="e">
        <f>IF(VLOOKUP(B41,#REF!,13,0)="Otro",CONCATENATE(VLOOKUP(B41,#REF!,15,0)," de ",VLOOKUP(B41,#REF!,16,0))," ")</f>
        <v>#REF!</v>
      </c>
      <c r="AO41" s="232"/>
      <c r="AP41" s="58" t="e">
        <f>VLOOKUP(B41,#REF!,29,0)</f>
        <v>#REF!</v>
      </c>
      <c r="AQ41" s="235" t="e">
        <f>VLOOKUP(B41,#REF!,21,0)</f>
        <v>#REF!</v>
      </c>
      <c r="AR41" s="236"/>
      <c r="AS41" s="73" t="e">
        <f>VLOOKUP(B41,#REF!,18,0)</f>
        <v>#REF!</v>
      </c>
      <c r="AT41" s="73" t="e">
        <f>VLOOKUP(B41,#REF!,19,0)</f>
        <v>#REF!</v>
      </c>
      <c r="AU41" s="73" t="e">
        <f>VLOOKUP(B41,#REF!,20,0)</f>
        <v>#REF!</v>
      </c>
      <c r="AV41" s="224" t="e">
        <f>VLOOKUP(B41,#REF!,22,0)</f>
        <v>#REF!</v>
      </c>
      <c r="AW41" s="237"/>
      <c r="AX41" s="59" t="e">
        <f>IF(VLOOKUP(B41,#REF!,23,0)="PU","X"," ")</f>
        <v>#REF!</v>
      </c>
      <c r="AY41" s="59" t="e">
        <f>IF(VLOOKUP(B41,#REF!,23,0)="PC","X"," ")</f>
        <v>#REF!</v>
      </c>
      <c r="AZ41" s="59" t="e">
        <f>IF(VLOOKUP(B41,#REF!,23,0)="PR","X"," ")</f>
        <v>#REF!</v>
      </c>
      <c r="BA41" s="60" t="e">
        <f>VLOOKUP(B41,#REF!,24,0)</f>
        <v>#REF!</v>
      </c>
      <c r="BB41" s="238" t="e">
        <f>VLOOKUP(B41,#REF!,25,0)</f>
        <v>#REF!</v>
      </c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40"/>
      <c r="BP41" s="61"/>
      <c r="BQ41" s="62"/>
      <c r="BR41" s="80"/>
    </row>
    <row r="42" spans="1:70" s="81" customFormat="1" ht="16.5" customHeight="1" x14ac:dyDescent="0.3">
      <c r="A42" s="92"/>
      <c r="B42" s="86">
        <v>20</v>
      </c>
      <c r="C42" s="224" t="e">
        <f>CONCATENATE(VLOOKUP(B42,#REF!,6,0),".",VLOOKUP(B42,#REF!,8,0))</f>
        <v>#REF!</v>
      </c>
      <c r="D42" s="224"/>
      <c r="E42" s="224"/>
      <c r="F42" s="225" t="e">
        <f>CONCATENATE(VLOOKUP(B42,#REF!,7,0),".",VLOOKUP(B42,#REF!,9,0))</f>
        <v>#REF!</v>
      </c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 t="e">
        <f>CONCATENATE(VLOOKUP(B42,#REF!,8,0)," - ",VLOOKUP(B42,#REF!,10,0))</f>
        <v>#REF!</v>
      </c>
      <c r="V42" s="225"/>
      <c r="W42" s="225"/>
      <c r="X42" s="225"/>
      <c r="Y42" s="225"/>
      <c r="Z42" s="225"/>
      <c r="AA42" s="225"/>
      <c r="AB42" s="226"/>
      <c r="AC42" s="227" t="e">
        <f>VLOOKUP(B42,#REF!,11,0)</f>
        <v>#REF!</v>
      </c>
      <c r="AD42" s="228"/>
      <c r="AE42" s="228"/>
      <c r="AF42" s="228"/>
      <c r="AG42" s="229" t="e">
        <f>VLOOKUP(B42,#REF!,12,0)</f>
        <v>#REF!</v>
      </c>
      <c r="AH42" s="229"/>
      <c r="AI42" s="230"/>
      <c r="AJ42" s="231" t="e">
        <f>IF(VLOOKUP(B42,#REF!,13,0)="Carpeta física",CONCATENATE(VLOOKUP(B42,#REF!,14,0)," de ",VLOOKUP(B42,#REF!,15,0))," ")</f>
        <v>#REF!</v>
      </c>
      <c r="AK42" s="232"/>
      <c r="AL42" s="233" t="e">
        <f>IF(VLOOKUP(B42,#REF!,13,0)="Tomo (documentos empastados)",CONCATENATE(VLOOKUP(B42,#REF!,15,0)," de ",VLOOKUP(B42,#REF!,16,0))," ")</f>
        <v>#REF!</v>
      </c>
      <c r="AM42" s="234"/>
      <c r="AN42" s="231" t="e">
        <f>IF(VLOOKUP(B42,#REF!,13,0)="Otro",CONCATENATE(VLOOKUP(B42,#REF!,15,0)," de ",VLOOKUP(B42,#REF!,16,0))," ")</f>
        <v>#REF!</v>
      </c>
      <c r="AO42" s="232"/>
      <c r="AP42" s="58" t="e">
        <f>VLOOKUP(B42,#REF!,29,0)</f>
        <v>#REF!</v>
      </c>
      <c r="AQ42" s="235" t="e">
        <f>VLOOKUP(B42,#REF!,21,0)</f>
        <v>#REF!</v>
      </c>
      <c r="AR42" s="236"/>
      <c r="AS42" s="73" t="e">
        <f>VLOOKUP(B42,#REF!,18,0)</f>
        <v>#REF!</v>
      </c>
      <c r="AT42" s="73" t="e">
        <f>VLOOKUP(B42,#REF!,19,0)</f>
        <v>#REF!</v>
      </c>
      <c r="AU42" s="73" t="e">
        <f>VLOOKUP(B42,#REF!,20,0)</f>
        <v>#REF!</v>
      </c>
      <c r="AV42" s="224" t="e">
        <f>VLOOKUP(B42,#REF!,22,0)</f>
        <v>#REF!</v>
      </c>
      <c r="AW42" s="237"/>
      <c r="AX42" s="59" t="e">
        <f>IF(VLOOKUP(B42,#REF!,23,0)="PU","X"," ")</f>
        <v>#REF!</v>
      </c>
      <c r="AY42" s="59" t="e">
        <f>IF(VLOOKUP(B42,#REF!,23,0)="PC","X"," ")</f>
        <v>#REF!</v>
      </c>
      <c r="AZ42" s="59" t="e">
        <f>IF(VLOOKUP(B42,#REF!,23,0)="PR","X"," ")</f>
        <v>#REF!</v>
      </c>
      <c r="BA42" s="60" t="e">
        <f>VLOOKUP(B42,#REF!,24,0)</f>
        <v>#REF!</v>
      </c>
      <c r="BB42" s="238" t="e">
        <f>VLOOKUP(B42,#REF!,25,0)</f>
        <v>#REF!</v>
      </c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40"/>
      <c r="BP42" s="61"/>
      <c r="BQ42" s="62"/>
      <c r="BR42" s="80"/>
    </row>
    <row r="43" spans="1:70" s="81" customFormat="1" ht="16.5" customHeight="1" x14ac:dyDescent="0.3">
      <c r="A43" s="92"/>
      <c r="B43" s="86">
        <v>21</v>
      </c>
      <c r="C43" s="224" t="e">
        <f>CONCATENATE(VLOOKUP(B43,#REF!,6,0),".",VLOOKUP(B43,#REF!,8,0))</f>
        <v>#REF!</v>
      </c>
      <c r="D43" s="224"/>
      <c r="E43" s="224"/>
      <c r="F43" s="225" t="e">
        <f>CONCATENATE(VLOOKUP(B43,#REF!,7,0),".",VLOOKUP(B43,#REF!,9,0))</f>
        <v>#REF!</v>
      </c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 t="e">
        <f>CONCATENATE(VLOOKUP(B43,#REF!,8,0)," - ",VLOOKUP(B43,#REF!,10,0))</f>
        <v>#REF!</v>
      </c>
      <c r="V43" s="225"/>
      <c r="W43" s="225"/>
      <c r="X43" s="225"/>
      <c r="Y43" s="225"/>
      <c r="Z43" s="225"/>
      <c r="AA43" s="225"/>
      <c r="AB43" s="226"/>
      <c r="AC43" s="227" t="e">
        <f>VLOOKUP(B43,#REF!,11,0)</f>
        <v>#REF!</v>
      </c>
      <c r="AD43" s="228"/>
      <c r="AE43" s="228"/>
      <c r="AF43" s="228"/>
      <c r="AG43" s="229" t="e">
        <f>VLOOKUP(B43,#REF!,12,0)</f>
        <v>#REF!</v>
      </c>
      <c r="AH43" s="229"/>
      <c r="AI43" s="230"/>
      <c r="AJ43" s="231" t="e">
        <f>IF(VLOOKUP(B43,#REF!,13,0)="Carpeta física",CONCATENATE(VLOOKUP(B43,#REF!,14,0)," de ",VLOOKUP(B43,#REF!,15,0))," ")</f>
        <v>#REF!</v>
      </c>
      <c r="AK43" s="232"/>
      <c r="AL43" s="233" t="e">
        <f>IF(VLOOKUP(B43,#REF!,13,0)="Tomo (documentos empastados)",CONCATENATE(VLOOKUP(B43,#REF!,15,0)," de ",VLOOKUP(B43,#REF!,16,0))," ")</f>
        <v>#REF!</v>
      </c>
      <c r="AM43" s="234"/>
      <c r="AN43" s="231" t="e">
        <f>IF(VLOOKUP(B43,#REF!,13,0)="Otro",CONCATENATE(VLOOKUP(B43,#REF!,15,0)," de ",VLOOKUP(B43,#REF!,16,0))," ")</f>
        <v>#REF!</v>
      </c>
      <c r="AO43" s="232"/>
      <c r="AP43" s="58" t="e">
        <f>VLOOKUP(B43,#REF!,29,0)</f>
        <v>#REF!</v>
      </c>
      <c r="AQ43" s="235" t="e">
        <f>VLOOKUP(B43,#REF!,21,0)</f>
        <v>#REF!</v>
      </c>
      <c r="AR43" s="236"/>
      <c r="AS43" s="73" t="e">
        <f>VLOOKUP(B43,#REF!,18,0)</f>
        <v>#REF!</v>
      </c>
      <c r="AT43" s="73" t="e">
        <f>VLOOKUP(B43,#REF!,19,0)</f>
        <v>#REF!</v>
      </c>
      <c r="AU43" s="73" t="e">
        <f>VLOOKUP(B43,#REF!,20,0)</f>
        <v>#REF!</v>
      </c>
      <c r="AV43" s="224" t="e">
        <f>VLOOKUP(B43,#REF!,22,0)</f>
        <v>#REF!</v>
      </c>
      <c r="AW43" s="237"/>
      <c r="AX43" s="59" t="e">
        <f>IF(VLOOKUP(B43,#REF!,23,0)="PU","X"," ")</f>
        <v>#REF!</v>
      </c>
      <c r="AY43" s="59" t="e">
        <f>IF(VLOOKUP(B43,#REF!,23,0)="PC","X"," ")</f>
        <v>#REF!</v>
      </c>
      <c r="AZ43" s="59" t="e">
        <f>IF(VLOOKUP(B43,#REF!,23,0)="PR","X"," ")</f>
        <v>#REF!</v>
      </c>
      <c r="BA43" s="60" t="e">
        <f>VLOOKUP(B43,#REF!,24,0)</f>
        <v>#REF!</v>
      </c>
      <c r="BB43" s="238" t="e">
        <f>VLOOKUP(B43,#REF!,25,0)</f>
        <v>#REF!</v>
      </c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40"/>
      <c r="BP43" s="61"/>
      <c r="BQ43" s="62"/>
      <c r="BR43" s="80"/>
    </row>
    <row r="44" spans="1:70" s="81" customFormat="1" ht="16.5" customHeight="1" x14ac:dyDescent="0.3">
      <c r="A44" s="92"/>
      <c r="B44" s="86">
        <v>22</v>
      </c>
      <c r="C44" s="224" t="e">
        <f>CONCATENATE(VLOOKUP(B44,#REF!,6,0),".",VLOOKUP(B44,#REF!,8,0))</f>
        <v>#REF!</v>
      </c>
      <c r="D44" s="224"/>
      <c r="E44" s="224"/>
      <c r="F44" s="225" t="e">
        <f>CONCATENATE(VLOOKUP(B44,#REF!,7,0),".",VLOOKUP(B44,#REF!,9,0))</f>
        <v>#REF!</v>
      </c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 t="e">
        <f>CONCATENATE(VLOOKUP(B44,#REF!,8,0)," - ",VLOOKUP(B44,#REF!,10,0))</f>
        <v>#REF!</v>
      </c>
      <c r="V44" s="225"/>
      <c r="W44" s="225"/>
      <c r="X44" s="225"/>
      <c r="Y44" s="225"/>
      <c r="Z44" s="225"/>
      <c r="AA44" s="225"/>
      <c r="AB44" s="226"/>
      <c r="AC44" s="227" t="e">
        <f>VLOOKUP(B44,#REF!,11,0)</f>
        <v>#REF!</v>
      </c>
      <c r="AD44" s="228"/>
      <c r="AE44" s="228"/>
      <c r="AF44" s="228"/>
      <c r="AG44" s="229" t="e">
        <f>VLOOKUP(B44,#REF!,12,0)</f>
        <v>#REF!</v>
      </c>
      <c r="AH44" s="229"/>
      <c r="AI44" s="230"/>
      <c r="AJ44" s="231" t="e">
        <f>IF(VLOOKUP(B44,#REF!,13,0)="Carpeta física",CONCATENATE(VLOOKUP(B44,#REF!,14,0)," de ",VLOOKUP(B44,#REF!,15,0))," ")</f>
        <v>#REF!</v>
      </c>
      <c r="AK44" s="232"/>
      <c r="AL44" s="233" t="e">
        <f>IF(VLOOKUP(B44,#REF!,13,0)="Tomo (documentos empastados)",CONCATENATE(VLOOKUP(B44,#REF!,15,0)," de ",VLOOKUP(B44,#REF!,16,0))," ")</f>
        <v>#REF!</v>
      </c>
      <c r="AM44" s="234"/>
      <c r="AN44" s="231" t="e">
        <f>IF(VLOOKUP(B44,#REF!,13,0)="Otro",CONCATENATE(VLOOKUP(B44,#REF!,15,0)," de ",VLOOKUP(B44,#REF!,16,0))," ")</f>
        <v>#REF!</v>
      </c>
      <c r="AO44" s="232"/>
      <c r="AP44" s="58" t="e">
        <f>VLOOKUP(B44,#REF!,29,0)</f>
        <v>#REF!</v>
      </c>
      <c r="AQ44" s="235" t="e">
        <f>VLOOKUP(B44,#REF!,21,0)</f>
        <v>#REF!</v>
      </c>
      <c r="AR44" s="236"/>
      <c r="AS44" s="73" t="e">
        <f>VLOOKUP(B44,#REF!,18,0)</f>
        <v>#REF!</v>
      </c>
      <c r="AT44" s="73" t="e">
        <f>VLOOKUP(B44,#REF!,19,0)</f>
        <v>#REF!</v>
      </c>
      <c r="AU44" s="73" t="e">
        <f>VLOOKUP(B44,#REF!,20,0)</f>
        <v>#REF!</v>
      </c>
      <c r="AV44" s="224" t="e">
        <f>VLOOKUP(B44,#REF!,22,0)</f>
        <v>#REF!</v>
      </c>
      <c r="AW44" s="237"/>
      <c r="AX44" s="59" t="e">
        <f>IF(VLOOKUP(B44,#REF!,23,0)="PU","X"," ")</f>
        <v>#REF!</v>
      </c>
      <c r="AY44" s="59" t="e">
        <f>IF(VLOOKUP(B44,#REF!,23,0)="PC","X"," ")</f>
        <v>#REF!</v>
      </c>
      <c r="AZ44" s="59" t="e">
        <f>IF(VLOOKUP(B44,#REF!,23,0)="PR","X"," ")</f>
        <v>#REF!</v>
      </c>
      <c r="BA44" s="60" t="e">
        <f>VLOOKUP(B44,#REF!,24,0)</f>
        <v>#REF!</v>
      </c>
      <c r="BB44" s="238" t="e">
        <f>VLOOKUP(B44,#REF!,25,0)</f>
        <v>#REF!</v>
      </c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40"/>
      <c r="BP44" s="61"/>
      <c r="BQ44" s="62"/>
      <c r="BR44" s="80"/>
    </row>
    <row r="45" spans="1:70" s="81" customFormat="1" ht="16.5" customHeight="1" x14ac:dyDescent="0.3">
      <c r="A45" s="92"/>
      <c r="B45" s="86">
        <v>23</v>
      </c>
      <c r="C45" s="224" t="e">
        <f>CONCATENATE(VLOOKUP(B45,#REF!,6,0),".",VLOOKUP(B45,#REF!,8,0))</f>
        <v>#REF!</v>
      </c>
      <c r="D45" s="224"/>
      <c r="E45" s="224"/>
      <c r="F45" s="225" t="e">
        <f>CONCATENATE(VLOOKUP(B45,#REF!,7,0),".",VLOOKUP(B45,#REF!,9,0))</f>
        <v>#REF!</v>
      </c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 t="e">
        <f>CONCATENATE(VLOOKUP(B45,#REF!,8,0)," - ",VLOOKUP(B45,#REF!,10,0))</f>
        <v>#REF!</v>
      </c>
      <c r="V45" s="225"/>
      <c r="W45" s="225"/>
      <c r="X45" s="225"/>
      <c r="Y45" s="225"/>
      <c r="Z45" s="225"/>
      <c r="AA45" s="225"/>
      <c r="AB45" s="226"/>
      <c r="AC45" s="227" t="e">
        <f>VLOOKUP(B45,#REF!,11,0)</f>
        <v>#REF!</v>
      </c>
      <c r="AD45" s="228"/>
      <c r="AE45" s="228"/>
      <c r="AF45" s="228"/>
      <c r="AG45" s="229" t="e">
        <f>VLOOKUP(B45,#REF!,12,0)</f>
        <v>#REF!</v>
      </c>
      <c r="AH45" s="229"/>
      <c r="AI45" s="230"/>
      <c r="AJ45" s="231" t="e">
        <f>IF(VLOOKUP(B45,#REF!,13,0)="Carpeta física",CONCATENATE(VLOOKUP(B45,#REF!,14,0)," de ",VLOOKUP(B45,#REF!,15,0))," ")</f>
        <v>#REF!</v>
      </c>
      <c r="AK45" s="232"/>
      <c r="AL45" s="233" t="e">
        <f>IF(VLOOKUP(B45,#REF!,13,0)="Tomo (documentos empastados)",CONCATENATE(VLOOKUP(B45,#REF!,15,0)," de ",VLOOKUP(B45,#REF!,16,0))," ")</f>
        <v>#REF!</v>
      </c>
      <c r="AM45" s="234"/>
      <c r="AN45" s="231" t="e">
        <f>IF(VLOOKUP(B45,#REF!,13,0)="Otro",CONCATENATE(VLOOKUP(B45,#REF!,15,0)," de ",VLOOKUP(B45,#REF!,16,0))," ")</f>
        <v>#REF!</v>
      </c>
      <c r="AO45" s="232"/>
      <c r="AP45" s="58" t="e">
        <f>VLOOKUP(B45,#REF!,29,0)</f>
        <v>#REF!</v>
      </c>
      <c r="AQ45" s="235" t="e">
        <f>VLOOKUP(B45,#REF!,21,0)</f>
        <v>#REF!</v>
      </c>
      <c r="AR45" s="236"/>
      <c r="AS45" s="73" t="e">
        <f>VLOOKUP(B45,#REF!,18,0)</f>
        <v>#REF!</v>
      </c>
      <c r="AT45" s="73" t="e">
        <f>VLOOKUP(B45,#REF!,19,0)</f>
        <v>#REF!</v>
      </c>
      <c r="AU45" s="73" t="e">
        <f>VLOOKUP(B45,#REF!,20,0)</f>
        <v>#REF!</v>
      </c>
      <c r="AV45" s="224" t="e">
        <f>VLOOKUP(B45,#REF!,22,0)</f>
        <v>#REF!</v>
      </c>
      <c r="AW45" s="237"/>
      <c r="AX45" s="59" t="e">
        <f>IF(VLOOKUP(B45,#REF!,23,0)="PU","X"," ")</f>
        <v>#REF!</v>
      </c>
      <c r="AY45" s="59" t="e">
        <f>IF(VLOOKUP(B45,#REF!,23,0)="PC","X"," ")</f>
        <v>#REF!</v>
      </c>
      <c r="AZ45" s="59" t="e">
        <f>IF(VLOOKUP(B45,#REF!,23,0)="PR","X"," ")</f>
        <v>#REF!</v>
      </c>
      <c r="BA45" s="60" t="e">
        <f>VLOOKUP(B45,#REF!,24,0)</f>
        <v>#REF!</v>
      </c>
      <c r="BB45" s="238" t="e">
        <f>VLOOKUP(B45,#REF!,25,0)</f>
        <v>#REF!</v>
      </c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40"/>
      <c r="BP45" s="61"/>
      <c r="BQ45" s="62"/>
      <c r="BR45" s="80"/>
    </row>
    <row r="46" spans="1:70" s="81" customFormat="1" ht="16.5" customHeight="1" x14ac:dyDescent="0.3">
      <c r="A46" s="92"/>
      <c r="B46" s="86">
        <v>24</v>
      </c>
      <c r="C46" s="224" t="e">
        <f>CONCATENATE(VLOOKUP(B46,#REF!,6,0),".",VLOOKUP(B46,#REF!,8,0))</f>
        <v>#REF!</v>
      </c>
      <c r="D46" s="224"/>
      <c r="E46" s="224"/>
      <c r="F46" s="225" t="e">
        <f>CONCATENATE(VLOOKUP(B46,#REF!,7,0),".",VLOOKUP(B46,#REF!,9,0))</f>
        <v>#REF!</v>
      </c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 t="e">
        <f>CONCATENATE(VLOOKUP(B46,#REF!,8,0)," - ",VLOOKUP(B46,#REF!,10,0))</f>
        <v>#REF!</v>
      </c>
      <c r="V46" s="225"/>
      <c r="W46" s="225"/>
      <c r="X46" s="225"/>
      <c r="Y46" s="225"/>
      <c r="Z46" s="225"/>
      <c r="AA46" s="225"/>
      <c r="AB46" s="226"/>
      <c r="AC46" s="227" t="e">
        <f>VLOOKUP(B46,#REF!,11,0)</f>
        <v>#REF!</v>
      </c>
      <c r="AD46" s="228"/>
      <c r="AE46" s="228"/>
      <c r="AF46" s="228"/>
      <c r="AG46" s="229" t="e">
        <f>VLOOKUP(B46,#REF!,12,0)</f>
        <v>#REF!</v>
      </c>
      <c r="AH46" s="229"/>
      <c r="AI46" s="230"/>
      <c r="AJ46" s="231" t="e">
        <f>IF(VLOOKUP(B46,#REF!,13,0)="Carpeta física",CONCATENATE(VLOOKUP(B46,#REF!,14,0)," de ",VLOOKUP(B46,#REF!,15,0))," ")</f>
        <v>#REF!</v>
      </c>
      <c r="AK46" s="232"/>
      <c r="AL46" s="233" t="e">
        <f>IF(VLOOKUP(B46,#REF!,13,0)="Tomo (documentos empastados)",CONCATENATE(VLOOKUP(B46,#REF!,15,0)," de ",VLOOKUP(B46,#REF!,16,0))," ")</f>
        <v>#REF!</v>
      </c>
      <c r="AM46" s="234"/>
      <c r="AN46" s="231" t="e">
        <f>IF(VLOOKUP(B46,#REF!,13,0)="Otro",CONCATENATE(VLOOKUP(B46,#REF!,15,0)," de ",VLOOKUP(B46,#REF!,16,0))," ")</f>
        <v>#REF!</v>
      </c>
      <c r="AO46" s="232"/>
      <c r="AP46" s="58" t="e">
        <f>VLOOKUP(B46,#REF!,29,0)</f>
        <v>#REF!</v>
      </c>
      <c r="AQ46" s="235" t="e">
        <f>VLOOKUP(B46,#REF!,21,0)</f>
        <v>#REF!</v>
      </c>
      <c r="AR46" s="236"/>
      <c r="AS46" s="73" t="e">
        <f>VLOOKUP(B46,#REF!,18,0)</f>
        <v>#REF!</v>
      </c>
      <c r="AT46" s="73" t="e">
        <f>VLOOKUP(B46,#REF!,19,0)</f>
        <v>#REF!</v>
      </c>
      <c r="AU46" s="73" t="e">
        <f>VLOOKUP(B46,#REF!,20,0)</f>
        <v>#REF!</v>
      </c>
      <c r="AV46" s="224" t="e">
        <f>VLOOKUP(B46,#REF!,22,0)</f>
        <v>#REF!</v>
      </c>
      <c r="AW46" s="237"/>
      <c r="AX46" s="59" t="e">
        <f>IF(VLOOKUP(B46,#REF!,23,0)="PU","X"," ")</f>
        <v>#REF!</v>
      </c>
      <c r="AY46" s="59" t="e">
        <f>IF(VLOOKUP(B46,#REF!,23,0)="PC","X"," ")</f>
        <v>#REF!</v>
      </c>
      <c r="AZ46" s="59" t="e">
        <f>IF(VLOOKUP(B46,#REF!,23,0)="PR","X"," ")</f>
        <v>#REF!</v>
      </c>
      <c r="BA46" s="60" t="e">
        <f>VLOOKUP(B46,#REF!,24,0)</f>
        <v>#REF!</v>
      </c>
      <c r="BB46" s="238" t="e">
        <f>VLOOKUP(B46,#REF!,25,0)</f>
        <v>#REF!</v>
      </c>
      <c r="BC46" s="239"/>
      <c r="BD46" s="239"/>
      <c r="BE46" s="239"/>
      <c r="BF46" s="239"/>
      <c r="BG46" s="239"/>
      <c r="BH46" s="239"/>
      <c r="BI46" s="239"/>
      <c r="BJ46" s="239"/>
      <c r="BK46" s="239"/>
      <c r="BL46" s="239"/>
      <c r="BM46" s="239"/>
      <c r="BN46" s="239"/>
      <c r="BO46" s="240"/>
      <c r="BP46" s="61"/>
      <c r="BQ46" s="62"/>
      <c r="BR46" s="80"/>
    </row>
    <row r="47" spans="1:70" s="81" customFormat="1" ht="16.5" customHeight="1" x14ac:dyDescent="0.3">
      <c r="A47" s="92"/>
      <c r="B47" s="86">
        <v>25</v>
      </c>
      <c r="C47" s="224" t="e">
        <f>CONCATENATE(VLOOKUP(B47,#REF!,6,0),".",VLOOKUP(B47,#REF!,8,0))</f>
        <v>#REF!</v>
      </c>
      <c r="D47" s="224"/>
      <c r="E47" s="224"/>
      <c r="F47" s="225" t="e">
        <f>CONCATENATE(VLOOKUP(B47,#REF!,7,0),".",VLOOKUP(B47,#REF!,9,0))</f>
        <v>#REF!</v>
      </c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 t="e">
        <f>CONCATENATE(VLOOKUP(B47,#REF!,8,0)," - ",VLOOKUP(B47,#REF!,10,0))</f>
        <v>#REF!</v>
      </c>
      <c r="V47" s="225"/>
      <c r="W47" s="225"/>
      <c r="X47" s="225"/>
      <c r="Y47" s="225"/>
      <c r="Z47" s="225"/>
      <c r="AA47" s="225"/>
      <c r="AB47" s="226"/>
      <c r="AC47" s="227" t="e">
        <f>VLOOKUP(B47,#REF!,11,0)</f>
        <v>#REF!</v>
      </c>
      <c r="AD47" s="228"/>
      <c r="AE47" s="228"/>
      <c r="AF47" s="228"/>
      <c r="AG47" s="229" t="e">
        <f>VLOOKUP(B47,#REF!,12,0)</f>
        <v>#REF!</v>
      </c>
      <c r="AH47" s="229"/>
      <c r="AI47" s="230"/>
      <c r="AJ47" s="231" t="e">
        <f>IF(VLOOKUP(B47,#REF!,13,0)="Carpeta física",CONCATENATE(VLOOKUP(B47,#REF!,14,0)," de ",VLOOKUP(B47,#REF!,15,0))," ")</f>
        <v>#REF!</v>
      </c>
      <c r="AK47" s="232"/>
      <c r="AL47" s="233" t="e">
        <f>IF(VLOOKUP(B47,#REF!,13,0)="Tomo (documentos empastados)",CONCATENATE(VLOOKUP(B47,#REF!,15,0)," de ",VLOOKUP(B47,#REF!,16,0))," ")</f>
        <v>#REF!</v>
      </c>
      <c r="AM47" s="234"/>
      <c r="AN47" s="231" t="e">
        <f>IF(VLOOKUP(B47,#REF!,13,0)="Otro",CONCATENATE(VLOOKUP(B47,#REF!,15,0)," de ",VLOOKUP(B47,#REF!,16,0))," ")</f>
        <v>#REF!</v>
      </c>
      <c r="AO47" s="232"/>
      <c r="AP47" s="58" t="e">
        <f>VLOOKUP(B47,#REF!,29,0)</f>
        <v>#REF!</v>
      </c>
      <c r="AQ47" s="235" t="e">
        <f>VLOOKUP(B47,#REF!,21,0)</f>
        <v>#REF!</v>
      </c>
      <c r="AR47" s="236"/>
      <c r="AS47" s="73" t="e">
        <f>VLOOKUP(B47,#REF!,18,0)</f>
        <v>#REF!</v>
      </c>
      <c r="AT47" s="73" t="e">
        <f>VLOOKUP(B47,#REF!,19,0)</f>
        <v>#REF!</v>
      </c>
      <c r="AU47" s="73" t="e">
        <f>VLOOKUP(B47,#REF!,20,0)</f>
        <v>#REF!</v>
      </c>
      <c r="AV47" s="224" t="e">
        <f>VLOOKUP(B47,#REF!,22,0)</f>
        <v>#REF!</v>
      </c>
      <c r="AW47" s="237"/>
      <c r="AX47" s="59" t="e">
        <f>IF(VLOOKUP(B47,#REF!,23,0)="PU","X"," ")</f>
        <v>#REF!</v>
      </c>
      <c r="AY47" s="59" t="e">
        <f>IF(VLOOKUP(B47,#REF!,23,0)="PC","X"," ")</f>
        <v>#REF!</v>
      </c>
      <c r="AZ47" s="59" t="e">
        <f>IF(VLOOKUP(B47,#REF!,23,0)="PR","X"," ")</f>
        <v>#REF!</v>
      </c>
      <c r="BA47" s="60" t="e">
        <f>VLOOKUP(B47,#REF!,24,0)</f>
        <v>#REF!</v>
      </c>
      <c r="BB47" s="238" t="e">
        <f>VLOOKUP(B47,#REF!,25,0)</f>
        <v>#REF!</v>
      </c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40"/>
      <c r="BP47" s="61"/>
      <c r="BQ47" s="62"/>
      <c r="BR47" s="80"/>
    </row>
    <row r="48" spans="1:70" s="81" customFormat="1" ht="16.5" customHeight="1" x14ac:dyDescent="0.3">
      <c r="A48" s="92"/>
      <c r="B48" s="86">
        <v>26</v>
      </c>
      <c r="C48" s="224" t="e">
        <f>CONCATENATE(VLOOKUP(B48,#REF!,6,0),".",VLOOKUP(B48,#REF!,8,0))</f>
        <v>#REF!</v>
      </c>
      <c r="D48" s="224"/>
      <c r="E48" s="224"/>
      <c r="F48" s="225" t="e">
        <f>CONCATENATE(VLOOKUP(B48,#REF!,7,0),".",VLOOKUP(B48,#REF!,9,0))</f>
        <v>#REF!</v>
      </c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 t="e">
        <f>CONCATENATE(VLOOKUP(B48,#REF!,8,0)," - ",VLOOKUP(B48,#REF!,10,0))</f>
        <v>#REF!</v>
      </c>
      <c r="V48" s="225"/>
      <c r="W48" s="225"/>
      <c r="X48" s="225"/>
      <c r="Y48" s="225"/>
      <c r="Z48" s="225"/>
      <c r="AA48" s="225"/>
      <c r="AB48" s="226"/>
      <c r="AC48" s="227" t="e">
        <f>VLOOKUP(B48,#REF!,11,0)</f>
        <v>#REF!</v>
      </c>
      <c r="AD48" s="228"/>
      <c r="AE48" s="228"/>
      <c r="AF48" s="228"/>
      <c r="AG48" s="229" t="e">
        <f>VLOOKUP(B48,#REF!,12,0)</f>
        <v>#REF!</v>
      </c>
      <c r="AH48" s="229"/>
      <c r="AI48" s="230"/>
      <c r="AJ48" s="231" t="e">
        <f>IF(VLOOKUP(B48,#REF!,13,0)="Carpeta física",CONCATENATE(VLOOKUP(B48,#REF!,14,0)," de ",VLOOKUP(B48,#REF!,15,0))," ")</f>
        <v>#REF!</v>
      </c>
      <c r="AK48" s="232"/>
      <c r="AL48" s="233" t="e">
        <f>IF(VLOOKUP(B48,#REF!,13,0)="Tomo (documentos empastados)",CONCATENATE(VLOOKUP(B48,#REF!,15,0)," de ",VLOOKUP(B48,#REF!,16,0))," ")</f>
        <v>#REF!</v>
      </c>
      <c r="AM48" s="234"/>
      <c r="AN48" s="231" t="e">
        <f>IF(VLOOKUP(B48,#REF!,13,0)="Otro",CONCATENATE(VLOOKUP(B48,#REF!,15,0)," de ",VLOOKUP(B48,#REF!,16,0))," ")</f>
        <v>#REF!</v>
      </c>
      <c r="AO48" s="232"/>
      <c r="AP48" s="58" t="e">
        <f>VLOOKUP(B48,#REF!,29,0)</f>
        <v>#REF!</v>
      </c>
      <c r="AQ48" s="235" t="e">
        <f>VLOOKUP(B48,#REF!,21,0)</f>
        <v>#REF!</v>
      </c>
      <c r="AR48" s="236"/>
      <c r="AS48" s="73" t="e">
        <f>VLOOKUP(B48,#REF!,18,0)</f>
        <v>#REF!</v>
      </c>
      <c r="AT48" s="73" t="e">
        <f>VLOOKUP(B48,#REF!,19,0)</f>
        <v>#REF!</v>
      </c>
      <c r="AU48" s="73" t="e">
        <f>VLOOKUP(B48,#REF!,20,0)</f>
        <v>#REF!</v>
      </c>
      <c r="AV48" s="224" t="e">
        <f>VLOOKUP(B48,#REF!,22,0)</f>
        <v>#REF!</v>
      </c>
      <c r="AW48" s="237"/>
      <c r="AX48" s="59" t="e">
        <f>IF(VLOOKUP(B48,#REF!,23,0)="PU","X"," ")</f>
        <v>#REF!</v>
      </c>
      <c r="AY48" s="59" t="e">
        <f>IF(VLOOKUP(B48,#REF!,23,0)="PC","X"," ")</f>
        <v>#REF!</v>
      </c>
      <c r="AZ48" s="59" t="e">
        <f>IF(VLOOKUP(B48,#REF!,23,0)="PR","X"," ")</f>
        <v>#REF!</v>
      </c>
      <c r="BA48" s="60" t="e">
        <f>VLOOKUP(B48,#REF!,24,0)</f>
        <v>#REF!</v>
      </c>
      <c r="BB48" s="238" t="e">
        <f>VLOOKUP(B48,#REF!,25,0)</f>
        <v>#REF!</v>
      </c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39"/>
      <c r="BN48" s="239"/>
      <c r="BO48" s="240"/>
      <c r="BP48" s="61"/>
      <c r="BQ48" s="62"/>
      <c r="BR48" s="80"/>
    </row>
    <row r="49" spans="1:70" s="81" customFormat="1" ht="16.5" customHeight="1" thickBot="1" x14ac:dyDescent="0.35">
      <c r="A49" s="92"/>
      <c r="B49" s="87" t="s">
        <v>457</v>
      </c>
      <c r="C49" s="224" t="e">
        <f>CONCATENATE(VLOOKUP(B49,#REF!,6,0),".",VLOOKUP(B49,#REF!,8,0))</f>
        <v>#REF!</v>
      </c>
      <c r="D49" s="224"/>
      <c r="E49" s="224"/>
      <c r="F49" s="225" t="e">
        <f>CONCATENATE(VLOOKUP(B49,#REF!,7,0),".",VLOOKUP(B49,#REF!,9,0))</f>
        <v>#REF!</v>
      </c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 t="e">
        <f>CONCATENATE(VLOOKUP(B49,#REF!,8,0)," - ",VLOOKUP(B49,#REF!,10,0))</f>
        <v>#REF!</v>
      </c>
      <c r="V49" s="225"/>
      <c r="W49" s="225"/>
      <c r="X49" s="225"/>
      <c r="Y49" s="225"/>
      <c r="Z49" s="225"/>
      <c r="AA49" s="225"/>
      <c r="AB49" s="226"/>
      <c r="AC49" s="227" t="e">
        <f>VLOOKUP(B49,#REF!,11,0)</f>
        <v>#REF!</v>
      </c>
      <c r="AD49" s="228"/>
      <c r="AE49" s="228"/>
      <c r="AF49" s="228"/>
      <c r="AG49" s="229" t="e">
        <f>VLOOKUP(B49,#REF!,12,0)</f>
        <v>#REF!</v>
      </c>
      <c r="AH49" s="229"/>
      <c r="AI49" s="230"/>
      <c r="AJ49" s="231" t="e">
        <f>IF(VLOOKUP(B49,#REF!,13,0)="Carpeta física",CONCATENATE(VLOOKUP(B49,#REF!,14,0)," de ",VLOOKUP(B49,#REF!,15,0))," ")</f>
        <v>#REF!</v>
      </c>
      <c r="AK49" s="232"/>
      <c r="AL49" s="233" t="e">
        <f>IF(VLOOKUP(B49,#REF!,13,0)="Tomo (documentos empastados)",CONCATENATE(VLOOKUP(B49,#REF!,15,0)," de ",VLOOKUP(B49,#REF!,16,0))," ")</f>
        <v>#REF!</v>
      </c>
      <c r="AM49" s="234"/>
      <c r="AN49" s="231" t="e">
        <f>IF(VLOOKUP(B49,#REF!,13,0)="Otro",CONCATENATE(VLOOKUP(B49,#REF!,15,0)," de ",VLOOKUP(B49,#REF!,16,0))," ")</f>
        <v>#REF!</v>
      </c>
      <c r="AO49" s="232"/>
      <c r="AP49" s="58" t="e">
        <f>VLOOKUP(B49,#REF!,29,0)</f>
        <v>#REF!</v>
      </c>
      <c r="AQ49" s="235" t="e">
        <f>VLOOKUP(B49,#REF!,21,0)</f>
        <v>#REF!</v>
      </c>
      <c r="AR49" s="236"/>
      <c r="AS49" s="73" t="e">
        <f>VLOOKUP(B49,#REF!,18,0)</f>
        <v>#REF!</v>
      </c>
      <c r="AT49" s="73" t="e">
        <f>VLOOKUP(B49,#REF!,19,0)</f>
        <v>#REF!</v>
      </c>
      <c r="AU49" s="73" t="e">
        <f>VLOOKUP(B49,#REF!,20,0)</f>
        <v>#REF!</v>
      </c>
      <c r="AV49" s="224" t="e">
        <f>VLOOKUP(B49,#REF!,22,0)</f>
        <v>#REF!</v>
      </c>
      <c r="AW49" s="237"/>
      <c r="AX49" s="59" t="e">
        <f>IF(VLOOKUP(B49,#REF!,23,0)="PU","X"," ")</f>
        <v>#REF!</v>
      </c>
      <c r="AY49" s="59" t="e">
        <f>IF(VLOOKUP(B49,#REF!,23,0)="PC","X"," ")</f>
        <v>#REF!</v>
      </c>
      <c r="AZ49" s="59" t="e">
        <f>IF(VLOOKUP(B49,#REF!,23,0)="PR","X"," ")</f>
        <v>#REF!</v>
      </c>
      <c r="BA49" s="60" t="e">
        <f>VLOOKUP(B49,#REF!,24,0)</f>
        <v>#REF!</v>
      </c>
      <c r="BB49" s="238" t="e">
        <f>VLOOKUP(B49,#REF!,25,0)</f>
        <v>#REF!</v>
      </c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40"/>
      <c r="BP49" s="61"/>
      <c r="BQ49" s="62"/>
      <c r="BR49" s="80"/>
    </row>
    <row r="50" spans="1:70" ht="5.25" customHeight="1" thickBot="1" x14ac:dyDescent="0.3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4"/>
      <c r="BQ50" s="28"/>
    </row>
    <row r="51" spans="1:70" ht="14.15" customHeight="1" x14ac:dyDescent="0.3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</row>
    <row r="52" spans="1:70" ht="14.15" customHeight="1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</row>
    <row r="53" spans="1:70" ht="14.15" customHeight="1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</row>
    <row r="54" spans="1:70" ht="14.15" customHeight="1" x14ac:dyDescent="0.3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</row>
    <row r="55" spans="1:70" ht="26.25" customHeight="1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74"/>
    </row>
    <row r="56" spans="1:70" ht="14.15" customHeight="1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74"/>
    </row>
    <row r="57" spans="1:70" ht="14.15" customHeight="1" x14ac:dyDescent="0.3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</row>
    <row r="58" spans="1:70" ht="14.15" customHeight="1" x14ac:dyDescent="0.3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</row>
    <row r="59" spans="1:70" ht="14.15" customHeight="1" x14ac:dyDescent="0.3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</row>
    <row r="60" spans="1:70" ht="14.15" customHeight="1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</row>
    <row r="61" spans="1:70" ht="14.15" customHeight="1" x14ac:dyDescent="0.3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</row>
    <row r="62" spans="1:70" ht="14.15" customHeight="1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</row>
    <row r="63" spans="1:70" ht="14.15" customHeight="1" x14ac:dyDescent="0.3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</row>
    <row r="64" spans="1:70" ht="14.15" customHeight="1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</row>
    <row r="65" spans="2:69" ht="14.15" customHeight="1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</row>
    <row r="66" spans="2:69" ht="14.15" customHeight="1" x14ac:dyDescent="0.3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</row>
    <row r="67" spans="2:69" ht="14.15" customHeight="1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</row>
    <row r="68" spans="2:69" ht="14.15" customHeight="1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</row>
    <row r="69" spans="2:69" ht="14.15" customHeight="1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</row>
    <row r="70" spans="2:69" ht="14.15" customHeight="1" x14ac:dyDescent="0.3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</row>
    <row r="71" spans="2:69" ht="14.15" customHeight="1" x14ac:dyDescent="0.3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</row>
    <row r="72" spans="2:69" ht="14.15" customHeight="1" x14ac:dyDescent="0.3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</row>
    <row r="73" spans="2:69" ht="14.15" customHeight="1" x14ac:dyDescent="0.3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</row>
    <row r="74" spans="2:69" ht="14.15" customHeight="1" x14ac:dyDescent="0.3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</row>
    <row r="75" spans="2:69" ht="14.15" customHeight="1" x14ac:dyDescent="0.3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</row>
    <row r="76" spans="2:69" ht="14.15" customHeight="1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</row>
    <row r="77" spans="2:69" ht="14.15" customHeight="1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</row>
    <row r="78" spans="2:69" ht="14.15" customHeight="1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</row>
    <row r="79" spans="2:69" ht="14.15" customHeight="1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</row>
    <row r="80" spans="2:69" ht="14.15" customHeight="1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</row>
    <row r="81" spans="2:69" ht="14.15" customHeight="1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</row>
    <row r="82" spans="2:69" ht="14.15" customHeight="1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</row>
    <row r="83" spans="2:69" ht="14.15" customHeight="1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</row>
    <row r="84" spans="2:69" ht="14.15" customHeight="1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</row>
    <row r="85" spans="2:69" ht="14.15" customHeight="1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</row>
    <row r="86" spans="2:69" ht="14.15" customHeight="1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</row>
    <row r="87" spans="2:69" ht="14.15" customHeight="1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</row>
    <row r="88" spans="2:69" ht="14.15" customHeight="1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</row>
    <row r="89" spans="2:69" ht="14.15" customHeight="1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</row>
    <row r="90" spans="2:69" ht="14.15" customHeight="1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</row>
    <row r="91" spans="2:69" ht="14.15" customHeight="1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</row>
    <row r="92" spans="2:69" ht="14.15" customHeight="1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</row>
    <row r="93" spans="2:69" ht="14.15" customHeight="1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</row>
    <row r="94" spans="2:69" ht="14.15" customHeight="1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</row>
    <row r="95" spans="2:69" ht="14.15" customHeight="1" x14ac:dyDescent="0.3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</row>
    <row r="96" spans="2:69" ht="14.15" customHeight="1" x14ac:dyDescent="0.3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</row>
    <row r="97" spans="2:69" ht="14.15" customHeight="1" x14ac:dyDescent="0.3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</row>
    <row r="98" spans="2:69" ht="14.15" customHeight="1" x14ac:dyDescent="0.3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</row>
    <row r="99" spans="2:69" ht="14.15" customHeight="1" x14ac:dyDescent="0.3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</row>
    <row r="100" spans="2:69" ht="14.15" customHeight="1" x14ac:dyDescent="0.3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</row>
    <row r="101" spans="2:69" ht="14.15" customHeight="1" x14ac:dyDescent="0.3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</row>
    <row r="102" spans="2:69" ht="14.15" customHeight="1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</row>
    <row r="103" spans="2:69" ht="14.15" customHeight="1" x14ac:dyDescent="0.3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</row>
    <row r="104" spans="2:69" ht="14.15" customHeight="1" x14ac:dyDescent="0.3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</row>
    <row r="105" spans="2:69" ht="14.15" customHeight="1" x14ac:dyDescent="0.3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</row>
    <row r="106" spans="2:69" ht="14.15" customHeight="1" x14ac:dyDescent="0.3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</row>
    <row r="107" spans="2:69" ht="14.15" customHeight="1" x14ac:dyDescent="0.3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</row>
    <row r="108" spans="2:69" ht="14.15" customHeight="1" x14ac:dyDescent="0.3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</row>
    <row r="109" spans="2:69" ht="14.15" customHeight="1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</row>
    <row r="110" spans="2:69" ht="14.15" customHeight="1" x14ac:dyDescent="0.3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</row>
    <row r="111" spans="2:69" ht="14.15" customHeight="1" x14ac:dyDescent="0.3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</row>
    <row r="112" spans="2:69" ht="14.15" customHeight="1" x14ac:dyDescent="0.3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</row>
    <row r="113" spans="2:69" ht="14.15" customHeight="1" x14ac:dyDescent="0.3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</row>
    <row r="114" spans="2:69" ht="14.15" customHeight="1" x14ac:dyDescent="0.3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</row>
    <row r="115" spans="2:69" ht="14.15" customHeight="1" x14ac:dyDescent="0.3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</row>
    <row r="116" spans="2:69" ht="14.15" customHeight="1" x14ac:dyDescent="0.3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</row>
    <row r="117" spans="2:69" ht="14.15" customHeight="1" x14ac:dyDescent="0.3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</row>
    <row r="118" spans="2:69" ht="14.15" customHeight="1" x14ac:dyDescent="0.3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</row>
    <row r="119" spans="2:69" ht="14.15" customHeight="1" x14ac:dyDescent="0.3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</row>
    <row r="120" spans="2:69" ht="14.15" customHeight="1" x14ac:dyDescent="0.3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</row>
    <row r="121" spans="2:69" ht="14.15" customHeight="1" x14ac:dyDescent="0.3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</row>
    <row r="122" spans="2:69" ht="14.15" customHeight="1" x14ac:dyDescent="0.3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</row>
    <row r="123" spans="2:69" ht="14.15" customHeight="1" x14ac:dyDescent="0.3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</row>
    <row r="124" spans="2:69" ht="14.15" customHeight="1" x14ac:dyDescent="0.3"/>
    <row r="125" spans="2:69" ht="14.15" customHeight="1" x14ac:dyDescent="0.3"/>
    <row r="126" spans="2:69" ht="14.15" customHeight="1" x14ac:dyDescent="0.3"/>
    <row r="127" spans="2:69" ht="14.15" customHeight="1" x14ac:dyDescent="0.3"/>
    <row r="128" spans="2:69" ht="14.15" customHeight="1" x14ac:dyDescent="0.3"/>
    <row r="129" ht="14.15" customHeight="1" x14ac:dyDescent="0.3"/>
    <row r="130" ht="14.15" customHeight="1" x14ac:dyDescent="0.3"/>
    <row r="131" ht="14.15" customHeight="1" x14ac:dyDescent="0.3"/>
    <row r="132" ht="14.15" customHeight="1" x14ac:dyDescent="0.3"/>
    <row r="133" ht="14.15" customHeight="1" x14ac:dyDescent="0.3"/>
    <row r="134" ht="14.15" customHeight="1" x14ac:dyDescent="0.3"/>
    <row r="135" ht="14.15" customHeight="1" x14ac:dyDescent="0.3"/>
    <row r="136" ht="14.15" customHeight="1" x14ac:dyDescent="0.3"/>
    <row r="137" ht="14.15" customHeight="1" x14ac:dyDescent="0.3"/>
    <row r="138" ht="14.15" customHeight="1" x14ac:dyDescent="0.3"/>
    <row r="139" ht="14.15" customHeight="1" x14ac:dyDescent="0.3"/>
    <row r="140" ht="14.15" customHeight="1" x14ac:dyDescent="0.3"/>
    <row r="141" ht="14.15" customHeight="1" x14ac:dyDescent="0.3"/>
    <row r="142" ht="14.15" customHeight="1" x14ac:dyDescent="0.3"/>
    <row r="143" ht="14.15" customHeight="1" x14ac:dyDescent="0.3"/>
    <row r="144" ht="14.15" customHeight="1" x14ac:dyDescent="0.3"/>
    <row r="145" ht="14.15" customHeight="1" x14ac:dyDescent="0.3"/>
    <row r="146" ht="14.15" customHeight="1" x14ac:dyDescent="0.3"/>
    <row r="147" ht="14.15" customHeight="1" x14ac:dyDescent="0.3"/>
    <row r="148" ht="14.15" customHeight="1" x14ac:dyDescent="0.3"/>
    <row r="149" ht="14.15" customHeight="1" x14ac:dyDescent="0.3"/>
    <row r="150" ht="14.15" customHeight="1" x14ac:dyDescent="0.3"/>
    <row r="151" ht="14.15" customHeight="1" x14ac:dyDescent="0.3"/>
    <row r="152" ht="14.15" customHeight="1" x14ac:dyDescent="0.3"/>
    <row r="153" ht="14.15" customHeight="1" x14ac:dyDescent="0.3"/>
    <row r="154" ht="14.15" customHeight="1" x14ac:dyDescent="0.3"/>
    <row r="155" ht="14.15" customHeight="1" x14ac:dyDescent="0.3"/>
    <row r="156" ht="14.15" customHeight="1" x14ac:dyDescent="0.3"/>
    <row r="157" ht="14.15" customHeight="1" x14ac:dyDescent="0.3"/>
    <row r="158" ht="14.15" customHeight="1" x14ac:dyDescent="0.3"/>
    <row r="159" ht="14.15" customHeight="1" x14ac:dyDescent="0.3"/>
    <row r="160" ht="14.15" customHeight="1" x14ac:dyDescent="0.3"/>
    <row r="161" ht="14.15" customHeight="1" x14ac:dyDescent="0.3"/>
    <row r="162" ht="14.15" customHeight="1" x14ac:dyDescent="0.3"/>
    <row r="163" ht="14.15" customHeight="1" x14ac:dyDescent="0.3"/>
    <row r="164" ht="14.15" customHeight="1" x14ac:dyDescent="0.3"/>
    <row r="165" ht="14.15" customHeight="1" x14ac:dyDescent="0.3"/>
    <row r="166" ht="14.15" customHeight="1" x14ac:dyDescent="0.3"/>
    <row r="167" ht="14.15" customHeight="1" x14ac:dyDescent="0.3"/>
    <row r="168" ht="14.15" customHeight="1" x14ac:dyDescent="0.3"/>
    <row r="169" ht="14.15" customHeight="1" x14ac:dyDescent="0.3"/>
    <row r="170" ht="14.15" customHeight="1" x14ac:dyDescent="0.3"/>
    <row r="171" ht="14.15" customHeight="1" x14ac:dyDescent="0.3"/>
    <row r="172" ht="14.15" customHeight="1" x14ac:dyDescent="0.3"/>
    <row r="173" ht="14.15" customHeight="1" x14ac:dyDescent="0.3"/>
    <row r="174" ht="14.15" customHeight="1" x14ac:dyDescent="0.3"/>
    <row r="175" ht="14.15" customHeight="1" x14ac:dyDescent="0.3"/>
    <row r="176" ht="14.15" customHeight="1" x14ac:dyDescent="0.3"/>
    <row r="177" ht="14.15" customHeight="1" x14ac:dyDescent="0.3"/>
    <row r="178" ht="14.15" customHeight="1" x14ac:dyDescent="0.3"/>
    <row r="179" ht="14.15" customHeight="1" x14ac:dyDescent="0.3"/>
    <row r="180" ht="14.15" customHeight="1" x14ac:dyDescent="0.3"/>
    <row r="181" ht="14.15" customHeight="1" x14ac:dyDescent="0.3"/>
    <row r="182" ht="14.15" customHeight="1" x14ac:dyDescent="0.3"/>
    <row r="183" ht="14.15" customHeight="1" x14ac:dyDescent="0.3"/>
    <row r="184" ht="14.15" customHeight="1" x14ac:dyDescent="0.3"/>
    <row r="185" ht="14.15" customHeight="1" x14ac:dyDescent="0.3"/>
    <row r="186" ht="14.15" customHeight="1" x14ac:dyDescent="0.3"/>
    <row r="187" ht="14.15" customHeight="1" x14ac:dyDescent="0.3"/>
    <row r="188" ht="14.15" customHeight="1" x14ac:dyDescent="0.3"/>
    <row r="189" ht="14.15" customHeight="1" x14ac:dyDescent="0.3"/>
    <row r="190" ht="14.15" customHeight="1" x14ac:dyDescent="0.3"/>
    <row r="191" ht="14.15" customHeight="1" x14ac:dyDescent="0.3"/>
    <row r="192" ht="14.15" customHeight="1" x14ac:dyDescent="0.3"/>
    <row r="193" ht="14.15" customHeight="1" x14ac:dyDescent="0.3"/>
    <row r="194" ht="14.15" customHeight="1" x14ac:dyDescent="0.3"/>
    <row r="195" ht="14.15" customHeight="1" x14ac:dyDescent="0.3"/>
    <row r="196" ht="14.15" customHeight="1" x14ac:dyDescent="0.3"/>
    <row r="197" ht="14.15" customHeight="1" x14ac:dyDescent="0.3"/>
    <row r="447" spans="81:81" ht="27" x14ac:dyDescent="0.3">
      <c r="CC447" s="82" t="s">
        <v>0</v>
      </c>
    </row>
    <row r="448" spans="81:81" ht="27" x14ac:dyDescent="0.3">
      <c r="CC448" s="82" t="s">
        <v>1</v>
      </c>
    </row>
    <row r="449" spans="81:81" ht="40.5" x14ac:dyDescent="0.3">
      <c r="CC449" s="82" t="s">
        <v>2</v>
      </c>
    </row>
    <row r="450" spans="81:81" ht="27" x14ac:dyDescent="0.3">
      <c r="CC450" s="82" t="s">
        <v>3</v>
      </c>
    </row>
    <row r="451" spans="81:81" ht="27" x14ac:dyDescent="0.3">
      <c r="CC451" s="82" t="s">
        <v>4</v>
      </c>
    </row>
    <row r="452" spans="81:81" ht="27" x14ac:dyDescent="0.3">
      <c r="CC452" s="82" t="s">
        <v>5</v>
      </c>
    </row>
    <row r="453" spans="81:81" ht="27" x14ac:dyDescent="0.3">
      <c r="CC453" s="82" t="s">
        <v>6</v>
      </c>
    </row>
    <row r="454" spans="81:81" ht="27" x14ac:dyDescent="0.3">
      <c r="CC454" s="82" t="s">
        <v>7</v>
      </c>
    </row>
    <row r="455" spans="81:81" ht="27" x14ac:dyDescent="0.3">
      <c r="CC455" s="82" t="s">
        <v>8</v>
      </c>
    </row>
    <row r="456" spans="81:81" ht="40.5" x14ac:dyDescent="0.3">
      <c r="CC456" s="82" t="s">
        <v>9</v>
      </c>
    </row>
    <row r="457" spans="81:81" ht="27" x14ac:dyDescent="0.3">
      <c r="CC457" s="82" t="s">
        <v>10</v>
      </c>
    </row>
    <row r="458" spans="81:81" ht="27" x14ac:dyDescent="0.3">
      <c r="CC458" s="82" t="s">
        <v>48</v>
      </c>
    </row>
    <row r="459" spans="81:81" ht="27" x14ac:dyDescent="0.3">
      <c r="CC459" s="82" t="s">
        <v>12</v>
      </c>
    </row>
    <row r="460" spans="81:81" x14ac:dyDescent="0.3">
      <c r="CC460" s="82" t="s">
        <v>13</v>
      </c>
    </row>
    <row r="461" spans="81:81" x14ac:dyDescent="0.3">
      <c r="CC461" s="82" t="s">
        <v>14</v>
      </c>
    </row>
    <row r="462" spans="81:81" x14ac:dyDescent="0.3">
      <c r="CC462" s="82" t="s">
        <v>15</v>
      </c>
    </row>
    <row r="463" spans="81:81" ht="27" x14ac:dyDescent="0.3">
      <c r="CC463" s="82" t="s">
        <v>16</v>
      </c>
    </row>
    <row r="464" spans="81:81" x14ac:dyDescent="0.3">
      <c r="CC464" s="82" t="s">
        <v>17</v>
      </c>
    </row>
    <row r="465" spans="81:81" ht="40.5" x14ac:dyDescent="0.3">
      <c r="CC465" s="82" t="s">
        <v>19</v>
      </c>
    </row>
    <row r="466" spans="81:81" ht="40.5" x14ac:dyDescent="0.3">
      <c r="CC466" s="82" t="s">
        <v>49</v>
      </c>
    </row>
    <row r="467" spans="81:81" ht="27" x14ac:dyDescent="0.3">
      <c r="CC467" s="82" t="s">
        <v>20</v>
      </c>
    </row>
    <row r="468" spans="81:81" ht="67.5" x14ac:dyDescent="0.3">
      <c r="CC468" s="82" t="s">
        <v>21</v>
      </c>
    </row>
    <row r="469" spans="81:81" ht="54" x14ac:dyDescent="0.3">
      <c r="CC469" s="82" t="s">
        <v>50</v>
      </c>
    </row>
    <row r="470" spans="81:81" x14ac:dyDescent="0.3">
      <c r="CC470" s="82" t="s">
        <v>22</v>
      </c>
    </row>
    <row r="471" spans="81:81" x14ac:dyDescent="0.3">
      <c r="CC471" s="82" t="s">
        <v>23</v>
      </c>
    </row>
    <row r="472" spans="81:81" x14ac:dyDescent="0.3">
      <c r="CC472" s="82" t="s">
        <v>24</v>
      </c>
    </row>
    <row r="473" spans="81:81" ht="27" x14ac:dyDescent="0.3">
      <c r="CC473" s="82" t="s">
        <v>25</v>
      </c>
    </row>
    <row r="474" spans="81:81" x14ac:dyDescent="0.3">
      <c r="CC474" s="82" t="s">
        <v>26</v>
      </c>
    </row>
    <row r="475" spans="81:81" x14ac:dyDescent="0.3">
      <c r="CC475" s="82" t="s">
        <v>27</v>
      </c>
    </row>
    <row r="476" spans="81:81" ht="27" x14ac:dyDescent="0.3">
      <c r="CC476" s="82" t="s">
        <v>28</v>
      </c>
    </row>
    <row r="477" spans="81:81" x14ac:dyDescent="0.3">
      <c r="CC477" s="82" t="s">
        <v>29</v>
      </c>
    </row>
    <row r="478" spans="81:81" x14ac:dyDescent="0.3">
      <c r="CC478" s="82" t="s">
        <v>30</v>
      </c>
    </row>
    <row r="479" spans="81:81" x14ac:dyDescent="0.3">
      <c r="CC479" s="82" t="s">
        <v>31</v>
      </c>
    </row>
    <row r="480" spans="81:81" x14ac:dyDescent="0.3">
      <c r="CC480" s="82" t="s">
        <v>32</v>
      </c>
    </row>
    <row r="481" spans="81:81" x14ac:dyDescent="0.3">
      <c r="CC481" s="82" t="s">
        <v>51</v>
      </c>
    </row>
    <row r="482" spans="81:81" x14ac:dyDescent="0.3">
      <c r="CC482" s="82" t="s">
        <v>33</v>
      </c>
    </row>
    <row r="483" spans="81:81" x14ac:dyDescent="0.3">
      <c r="CC483" s="82" t="s">
        <v>34</v>
      </c>
    </row>
    <row r="484" spans="81:81" x14ac:dyDescent="0.3">
      <c r="CC484" s="82" t="s">
        <v>35</v>
      </c>
    </row>
    <row r="485" spans="81:81" ht="27" x14ac:dyDescent="0.3">
      <c r="CC485" s="82" t="s">
        <v>36</v>
      </c>
    </row>
    <row r="486" spans="81:81" x14ac:dyDescent="0.3">
      <c r="CC486" s="82" t="s">
        <v>37</v>
      </c>
    </row>
    <row r="487" spans="81:81" x14ac:dyDescent="0.3">
      <c r="CC487" s="82" t="s">
        <v>38</v>
      </c>
    </row>
    <row r="488" spans="81:81" x14ac:dyDescent="0.3">
      <c r="CC488" s="82" t="s">
        <v>39</v>
      </c>
    </row>
    <row r="489" spans="81:81" x14ac:dyDescent="0.3">
      <c r="CC489" s="82" t="s">
        <v>40</v>
      </c>
    </row>
    <row r="490" spans="81:81" x14ac:dyDescent="0.3">
      <c r="CC490" s="82" t="s">
        <v>41</v>
      </c>
    </row>
    <row r="491" spans="81:81" x14ac:dyDescent="0.3">
      <c r="CC491" s="82" t="s">
        <v>42</v>
      </c>
    </row>
    <row r="492" spans="81:81" x14ac:dyDescent="0.3">
      <c r="CC492" s="82" t="s">
        <v>43</v>
      </c>
    </row>
    <row r="493" spans="81:81" ht="27" x14ac:dyDescent="0.3">
      <c r="CC493" s="82" t="s">
        <v>44</v>
      </c>
    </row>
    <row r="494" spans="81:81" x14ac:dyDescent="0.3">
      <c r="CC494" s="82" t="s">
        <v>45</v>
      </c>
    </row>
    <row r="495" spans="81:81" ht="27" x14ac:dyDescent="0.3">
      <c r="CC495" s="82" t="s">
        <v>47</v>
      </c>
    </row>
  </sheetData>
  <mergeCells count="370">
    <mergeCell ref="AL49:AM49"/>
    <mergeCell ref="AN49:AO49"/>
    <mergeCell ref="AQ49:AR49"/>
    <mergeCell ref="AV49:AW49"/>
    <mergeCell ref="BB49:BO49"/>
    <mergeCell ref="F18:P18"/>
    <mergeCell ref="C49:E49"/>
    <mergeCell ref="F49:T49"/>
    <mergeCell ref="U49:AB49"/>
    <mergeCell ref="AC49:AF49"/>
    <mergeCell ref="AG49:AI49"/>
    <mergeCell ref="AJ49:AK49"/>
    <mergeCell ref="AJ48:AK48"/>
    <mergeCell ref="AL48:AM48"/>
    <mergeCell ref="AN48:AO48"/>
    <mergeCell ref="AQ48:AR48"/>
    <mergeCell ref="AV48:AW48"/>
    <mergeCell ref="BB48:BO48"/>
    <mergeCell ref="AL47:AM47"/>
    <mergeCell ref="AN47:AO47"/>
    <mergeCell ref="AQ47:AR47"/>
    <mergeCell ref="AV47:AW47"/>
    <mergeCell ref="BB47:BO47"/>
    <mergeCell ref="C48:E48"/>
    <mergeCell ref="F48:T48"/>
    <mergeCell ref="U48:AB48"/>
    <mergeCell ref="AC48:AF48"/>
    <mergeCell ref="AG48:AI48"/>
    <mergeCell ref="C47:E47"/>
    <mergeCell ref="F47:T47"/>
    <mergeCell ref="U47:AB47"/>
    <mergeCell ref="AC47:AF47"/>
    <mergeCell ref="AG47:AI47"/>
    <mergeCell ref="AJ47:AK47"/>
    <mergeCell ref="AJ46:AK46"/>
    <mergeCell ref="AL46:AM46"/>
    <mergeCell ref="AN46:AO46"/>
    <mergeCell ref="AQ46:AR46"/>
    <mergeCell ref="AV46:AW46"/>
    <mergeCell ref="BB46:BO46"/>
    <mergeCell ref="AL45:AM45"/>
    <mergeCell ref="AN45:AO45"/>
    <mergeCell ref="AQ45:AR45"/>
    <mergeCell ref="AV45:AW45"/>
    <mergeCell ref="BB45:BO45"/>
    <mergeCell ref="AJ45:AK45"/>
    <mergeCell ref="C46:E46"/>
    <mergeCell ref="F46:T46"/>
    <mergeCell ref="U46:AB46"/>
    <mergeCell ref="AC46:AF46"/>
    <mergeCell ref="AG46:AI46"/>
    <mergeCell ref="C45:E45"/>
    <mergeCell ref="F45:T45"/>
    <mergeCell ref="U45:AB45"/>
    <mergeCell ref="AC45:AF45"/>
    <mergeCell ref="AG45:AI45"/>
    <mergeCell ref="AJ44:AK44"/>
    <mergeCell ref="AL44:AM44"/>
    <mergeCell ref="AN44:AO44"/>
    <mergeCell ref="AQ44:AR44"/>
    <mergeCell ref="AV44:AW44"/>
    <mergeCell ref="BB44:BO44"/>
    <mergeCell ref="AL43:AM43"/>
    <mergeCell ref="AN43:AO43"/>
    <mergeCell ref="AQ43:AR43"/>
    <mergeCell ref="AV43:AW43"/>
    <mergeCell ref="BB43:BO43"/>
    <mergeCell ref="AJ43:AK43"/>
    <mergeCell ref="C44:E44"/>
    <mergeCell ref="F44:T44"/>
    <mergeCell ref="U44:AB44"/>
    <mergeCell ref="AC44:AF44"/>
    <mergeCell ref="AG44:AI44"/>
    <mergeCell ref="C43:E43"/>
    <mergeCell ref="F43:T43"/>
    <mergeCell ref="U43:AB43"/>
    <mergeCell ref="AC43:AF43"/>
    <mergeCell ref="AG43:AI43"/>
    <mergeCell ref="AJ42:AK42"/>
    <mergeCell ref="AL42:AM42"/>
    <mergeCell ref="AN42:AO42"/>
    <mergeCell ref="AQ42:AR42"/>
    <mergeCell ref="AV42:AW42"/>
    <mergeCell ref="BB42:BO42"/>
    <mergeCell ref="AL41:AM41"/>
    <mergeCell ref="AN41:AO41"/>
    <mergeCell ref="AQ41:AR41"/>
    <mergeCell ref="AV41:AW41"/>
    <mergeCell ref="BB41:BO41"/>
    <mergeCell ref="AJ41:AK41"/>
    <mergeCell ref="C42:E42"/>
    <mergeCell ref="F42:T42"/>
    <mergeCell ref="U42:AB42"/>
    <mergeCell ref="AC42:AF42"/>
    <mergeCell ref="AG42:AI42"/>
    <mergeCell ref="C41:E41"/>
    <mergeCell ref="F41:T41"/>
    <mergeCell ref="U41:AB41"/>
    <mergeCell ref="AC41:AF41"/>
    <mergeCell ref="AG41:AI41"/>
    <mergeCell ref="AJ40:AK40"/>
    <mergeCell ref="AL40:AM40"/>
    <mergeCell ref="AN40:AO40"/>
    <mergeCell ref="AQ40:AR40"/>
    <mergeCell ref="AV40:AW40"/>
    <mergeCell ref="BB40:BO40"/>
    <mergeCell ref="AL39:AM39"/>
    <mergeCell ref="AN39:AO39"/>
    <mergeCell ref="AQ39:AR39"/>
    <mergeCell ref="AV39:AW39"/>
    <mergeCell ref="BB39:BO39"/>
    <mergeCell ref="AJ39:AK39"/>
    <mergeCell ref="C40:E40"/>
    <mergeCell ref="F40:T40"/>
    <mergeCell ref="U40:AB40"/>
    <mergeCell ref="AC40:AF40"/>
    <mergeCell ref="AG40:AI40"/>
    <mergeCell ref="C39:E39"/>
    <mergeCell ref="F39:T39"/>
    <mergeCell ref="U39:AB39"/>
    <mergeCell ref="AC39:AF39"/>
    <mergeCell ref="AG39:AI39"/>
    <mergeCell ref="AJ38:AK38"/>
    <mergeCell ref="AL38:AM38"/>
    <mergeCell ref="AN38:AO38"/>
    <mergeCell ref="AQ38:AR38"/>
    <mergeCell ref="AV38:AW38"/>
    <mergeCell ref="BB38:BO38"/>
    <mergeCell ref="AL37:AM37"/>
    <mergeCell ref="AN37:AO37"/>
    <mergeCell ref="AQ37:AR37"/>
    <mergeCell ref="AV37:AW37"/>
    <mergeCell ref="BB37:BO37"/>
    <mergeCell ref="AJ37:AK37"/>
    <mergeCell ref="C38:E38"/>
    <mergeCell ref="F38:T38"/>
    <mergeCell ref="U38:AB38"/>
    <mergeCell ref="AC38:AF38"/>
    <mergeCell ref="AG38:AI38"/>
    <mergeCell ref="C37:E37"/>
    <mergeCell ref="F37:T37"/>
    <mergeCell ref="U37:AB37"/>
    <mergeCell ref="AC37:AF37"/>
    <mergeCell ref="AG37:AI37"/>
    <mergeCell ref="AJ36:AK36"/>
    <mergeCell ref="AL36:AM36"/>
    <mergeCell ref="AN36:AO36"/>
    <mergeCell ref="AQ36:AR36"/>
    <mergeCell ref="AV36:AW36"/>
    <mergeCell ref="BB36:BO36"/>
    <mergeCell ref="AL35:AM35"/>
    <mergeCell ref="AN35:AO35"/>
    <mergeCell ref="AQ35:AR35"/>
    <mergeCell ref="AV35:AW35"/>
    <mergeCell ref="BB35:BO35"/>
    <mergeCell ref="AJ35:AK35"/>
    <mergeCell ref="C36:E36"/>
    <mergeCell ref="F36:T36"/>
    <mergeCell ref="U36:AB36"/>
    <mergeCell ref="AC36:AF36"/>
    <mergeCell ref="AG36:AI36"/>
    <mergeCell ref="C35:E35"/>
    <mergeCell ref="F35:T35"/>
    <mergeCell ref="U35:AB35"/>
    <mergeCell ref="AC35:AF35"/>
    <mergeCell ref="AG35:AI35"/>
    <mergeCell ref="AJ34:AK34"/>
    <mergeCell ref="AL34:AM34"/>
    <mergeCell ref="AN34:AO34"/>
    <mergeCell ref="AQ34:AR34"/>
    <mergeCell ref="AV34:AW34"/>
    <mergeCell ref="BB34:BO34"/>
    <mergeCell ref="AL33:AM33"/>
    <mergeCell ref="AN33:AO33"/>
    <mergeCell ref="AQ33:AR33"/>
    <mergeCell ref="AV33:AW33"/>
    <mergeCell ref="BB33:BO33"/>
    <mergeCell ref="AJ33:AK33"/>
    <mergeCell ref="C34:E34"/>
    <mergeCell ref="F34:T34"/>
    <mergeCell ref="U34:AB34"/>
    <mergeCell ref="AC34:AF34"/>
    <mergeCell ref="AG34:AI34"/>
    <mergeCell ref="C33:E33"/>
    <mergeCell ref="F33:T33"/>
    <mergeCell ref="U33:AB33"/>
    <mergeCell ref="AC33:AF33"/>
    <mergeCell ref="AG33:AI33"/>
    <mergeCell ref="AJ32:AK32"/>
    <mergeCell ref="AL32:AM32"/>
    <mergeCell ref="AN32:AO32"/>
    <mergeCell ref="AQ32:AR32"/>
    <mergeCell ref="AV32:AW32"/>
    <mergeCell ref="BB32:BO32"/>
    <mergeCell ref="AL31:AM31"/>
    <mergeCell ref="AN31:AO31"/>
    <mergeCell ref="AQ31:AR31"/>
    <mergeCell ref="AV31:AW31"/>
    <mergeCell ref="BB31:BO31"/>
    <mergeCell ref="AJ31:AK31"/>
    <mergeCell ref="C32:E32"/>
    <mergeCell ref="F32:T32"/>
    <mergeCell ref="U32:AB32"/>
    <mergeCell ref="AC32:AF32"/>
    <mergeCell ref="AG32:AI32"/>
    <mergeCell ref="C31:E31"/>
    <mergeCell ref="F31:T31"/>
    <mergeCell ref="U31:AB31"/>
    <mergeCell ref="AC31:AF31"/>
    <mergeCell ref="AG31:AI31"/>
    <mergeCell ref="AJ30:AK30"/>
    <mergeCell ref="AL30:AM30"/>
    <mergeCell ref="AN30:AO30"/>
    <mergeCell ref="AQ30:AR30"/>
    <mergeCell ref="AV30:AW30"/>
    <mergeCell ref="BB30:BO30"/>
    <mergeCell ref="AL29:AM29"/>
    <mergeCell ref="AN29:AO29"/>
    <mergeCell ref="AQ29:AR29"/>
    <mergeCell ref="AV29:AW29"/>
    <mergeCell ref="BB29:BO29"/>
    <mergeCell ref="AJ29:AK29"/>
    <mergeCell ref="C30:E30"/>
    <mergeCell ref="F30:T30"/>
    <mergeCell ref="U30:AB30"/>
    <mergeCell ref="AC30:AF30"/>
    <mergeCell ref="AG30:AI30"/>
    <mergeCell ref="C29:E29"/>
    <mergeCell ref="F29:T29"/>
    <mergeCell ref="U29:AB29"/>
    <mergeCell ref="AC29:AF29"/>
    <mergeCell ref="AG29:AI29"/>
    <mergeCell ref="AJ28:AK28"/>
    <mergeCell ref="AL28:AM28"/>
    <mergeCell ref="AN28:AO28"/>
    <mergeCell ref="AQ28:AR28"/>
    <mergeCell ref="AV28:AW28"/>
    <mergeCell ref="BB28:BO28"/>
    <mergeCell ref="AL27:AM27"/>
    <mergeCell ref="AN27:AO27"/>
    <mergeCell ref="AQ27:AR27"/>
    <mergeCell ref="AV27:AW27"/>
    <mergeCell ref="BB27:BO27"/>
    <mergeCell ref="AJ27:AK27"/>
    <mergeCell ref="C28:E28"/>
    <mergeCell ref="F28:T28"/>
    <mergeCell ref="U28:AB28"/>
    <mergeCell ref="AC28:AF28"/>
    <mergeCell ref="AG28:AI28"/>
    <mergeCell ref="C27:E27"/>
    <mergeCell ref="F27:T27"/>
    <mergeCell ref="U27:AB27"/>
    <mergeCell ref="AC27:AF27"/>
    <mergeCell ref="AG27:AI27"/>
    <mergeCell ref="AJ26:AK26"/>
    <mergeCell ref="AL26:AM26"/>
    <mergeCell ref="AN26:AO26"/>
    <mergeCell ref="AQ26:AR26"/>
    <mergeCell ref="AV26:AW26"/>
    <mergeCell ref="BB26:BO26"/>
    <mergeCell ref="AL25:AM25"/>
    <mergeCell ref="AN25:AO25"/>
    <mergeCell ref="AQ25:AR25"/>
    <mergeCell ref="AV25:AW25"/>
    <mergeCell ref="BB25:BO25"/>
    <mergeCell ref="AJ25:AK25"/>
    <mergeCell ref="C26:E26"/>
    <mergeCell ref="F26:T26"/>
    <mergeCell ref="U26:AB26"/>
    <mergeCell ref="AC26:AF26"/>
    <mergeCell ref="AG26:AI26"/>
    <mergeCell ref="C25:E25"/>
    <mergeCell ref="F25:T25"/>
    <mergeCell ref="U25:AB25"/>
    <mergeCell ref="AC25:AF25"/>
    <mergeCell ref="AG25:AI25"/>
    <mergeCell ref="AJ24:AK24"/>
    <mergeCell ref="AL24:AM24"/>
    <mergeCell ref="AN24:AO24"/>
    <mergeCell ref="AQ24:AR24"/>
    <mergeCell ref="AV24:AW24"/>
    <mergeCell ref="BB24:BO24"/>
    <mergeCell ref="AL23:AM23"/>
    <mergeCell ref="AN23:AO23"/>
    <mergeCell ref="AQ23:AR23"/>
    <mergeCell ref="AV23:AW23"/>
    <mergeCell ref="BB23:BO23"/>
    <mergeCell ref="AJ23:AK23"/>
    <mergeCell ref="C24:E24"/>
    <mergeCell ref="F24:T24"/>
    <mergeCell ref="U24:AB24"/>
    <mergeCell ref="AC24:AF24"/>
    <mergeCell ref="AG24:AI24"/>
    <mergeCell ref="C23:E23"/>
    <mergeCell ref="F23:T23"/>
    <mergeCell ref="U23:AB23"/>
    <mergeCell ref="AC23:AF23"/>
    <mergeCell ref="AG23:AI23"/>
    <mergeCell ref="B21:B22"/>
    <mergeCell ref="C21:E22"/>
    <mergeCell ref="F21:T22"/>
    <mergeCell ref="U21:AB22"/>
    <mergeCell ref="AC21:AI21"/>
    <mergeCell ref="AJ21:AP21"/>
    <mergeCell ref="AN19:AV19"/>
    <mergeCell ref="AX19:AY19"/>
    <mergeCell ref="AZ19:BG19"/>
    <mergeCell ref="BB21:BO22"/>
    <mergeCell ref="AC22:AF22"/>
    <mergeCell ref="AG22:AI22"/>
    <mergeCell ref="AJ22:AK22"/>
    <mergeCell ref="AL22:AM22"/>
    <mergeCell ref="AN22:AO22"/>
    <mergeCell ref="AQ21:AR22"/>
    <mergeCell ref="AS21:AS22"/>
    <mergeCell ref="AT21:AU21"/>
    <mergeCell ref="AV21:AW22"/>
    <mergeCell ref="AX21:AZ21"/>
    <mergeCell ref="BA21:BA22"/>
    <mergeCell ref="BH19:BI19"/>
    <mergeCell ref="BJ19:BN19"/>
    <mergeCell ref="L20:Z20"/>
    <mergeCell ref="AE20:AK20"/>
    <mergeCell ref="C19:E19"/>
    <mergeCell ref="F19:P19"/>
    <mergeCell ref="Q19:S19"/>
    <mergeCell ref="T19:Y19"/>
    <mergeCell ref="AC19:AK19"/>
    <mergeCell ref="AL19:AM19"/>
    <mergeCell ref="AX17:AY17"/>
    <mergeCell ref="AZ17:BG17"/>
    <mergeCell ref="BH17:BI18"/>
    <mergeCell ref="BJ17:BN18"/>
    <mergeCell ref="C18:E18"/>
    <mergeCell ref="AC18:AK18"/>
    <mergeCell ref="AX18:AY18"/>
    <mergeCell ref="AZ18:BG18"/>
    <mergeCell ref="C16:Y16"/>
    <mergeCell ref="AB16:AV16"/>
    <mergeCell ref="AX16:BN16"/>
    <mergeCell ref="C17:E17"/>
    <mergeCell ref="F17:P17"/>
    <mergeCell ref="Q17:S18"/>
    <mergeCell ref="T17:Y18"/>
    <mergeCell ref="AC17:AK17"/>
    <mergeCell ref="AL17:AM18"/>
    <mergeCell ref="AN17:AV18"/>
    <mergeCell ref="BH9:BL10"/>
    <mergeCell ref="BM9:BN10"/>
    <mergeCell ref="C12:M13"/>
    <mergeCell ref="BA12:BN14"/>
    <mergeCell ref="AB13:AC13"/>
    <mergeCell ref="AD13:AP13"/>
    <mergeCell ref="B8:K9"/>
    <mergeCell ref="L8:T9"/>
    <mergeCell ref="V8:AE9"/>
    <mergeCell ref="AF8:BE9"/>
    <mergeCell ref="BH8:BJ8"/>
    <mergeCell ref="BK8:BL8"/>
    <mergeCell ref="B6:BG6"/>
    <mergeCell ref="BH6:BN6"/>
    <mergeCell ref="BH7:BJ7"/>
    <mergeCell ref="BK7:BL7"/>
    <mergeCell ref="BM7:BN7"/>
    <mergeCell ref="BM8:BN8"/>
    <mergeCell ref="AC2:AU4"/>
    <mergeCell ref="B2:AB4"/>
    <mergeCell ref="AV2:BO2"/>
    <mergeCell ref="AV3:BO3"/>
    <mergeCell ref="AV4:BO4"/>
  </mergeCells>
  <conditionalFormatting sqref="A2:A3 BQ2:JC3 A5:XFD5 BH6 A6:A7 BO6:JC14 A8:B8 BF8:BG11 A9:A19 BA12 BF15:BG15 BO15:BP15 BQ15:JC20 A20:B20 E20:L20 BF20:BP20 A50 BQ50:XFD50 A51:XFD51 A52:AJ53 AW52:XFD54 AC54:AJ54 A54:E56 AC55:XFD56 A57:XFD446 A447:CB495 CD447:JC495 A496:XFD65529">
    <cfRule type="containsText" dxfId="73" priority="1690" stopIfTrue="1" operator="containsText" text="Seleccione dato de la lista">
      <formula>NOT(ISERROR(SEARCH("Seleccione dato de la lista",A2)))</formula>
    </cfRule>
  </conditionalFormatting>
  <conditionalFormatting sqref="A21:A22 BQ21:XFD22">
    <cfRule type="containsErrors" dxfId="72" priority="1685">
      <formula>ISERROR(A21)</formula>
    </cfRule>
    <cfRule type="cellIs" dxfId="71" priority="1684" operator="equal">
      <formula>0</formula>
    </cfRule>
    <cfRule type="cellIs" dxfId="70" priority="1683" operator="equal">
      <formula>" de "</formula>
    </cfRule>
  </conditionalFormatting>
  <conditionalFormatting sqref="A23:F49">
    <cfRule type="cellIs" dxfId="69" priority="37" operator="equal">
      <formula>" de "</formula>
    </cfRule>
    <cfRule type="cellIs" dxfId="68" priority="38" operator="equal">
      <formula>0</formula>
    </cfRule>
    <cfRule type="containsErrors" dxfId="67" priority="39">
      <formula>ISERROR(A23)</formula>
    </cfRule>
  </conditionalFormatting>
  <conditionalFormatting sqref="B6">
    <cfRule type="containsText" dxfId="66" priority="3" operator="containsText" text="Seleccione dato">
      <formula>NOT(ISERROR(SEARCH("Seleccione dato",B6)))</formula>
    </cfRule>
    <cfRule type="cellIs" dxfId="65" priority="5" stopIfTrue="1" operator="equal">
      <formula>0</formula>
    </cfRule>
    <cfRule type="containsErrors" dxfId="64" priority="6" stopIfTrue="1">
      <formula>ISERROR(B6)</formula>
    </cfRule>
  </conditionalFormatting>
  <conditionalFormatting sqref="B12 L14">
    <cfRule type="containsText" dxfId="63" priority="1587" stopIfTrue="1" operator="containsText" text="Seleccione dato de la lista">
      <formula>NOT(ISERROR(SEARCH("Seleccione dato de la lista",B12)))</formula>
    </cfRule>
  </conditionalFormatting>
  <conditionalFormatting sqref="B21:C21">
    <cfRule type="containsErrors" dxfId="62" priority="24">
      <formula>ISERROR(B21)</formula>
    </cfRule>
  </conditionalFormatting>
  <conditionalFormatting sqref="C16">
    <cfRule type="containsText" dxfId="61" priority="15" operator="containsText" text="Seleccione dato">
      <formula>NOT(ISERROR(SEARCH("Seleccione dato",C16)))</formula>
    </cfRule>
    <cfRule type="cellIs" dxfId="60" priority="17" stopIfTrue="1" operator="equal">
      <formula>0</formula>
    </cfRule>
    <cfRule type="containsErrors" dxfId="59" priority="18" stopIfTrue="1">
      <formula>ISERROR(C16)</formula>
    </cfRule>
  </conditionalFormatting>
  <conditionalFormatting sqref="C17:C19">
    <cfRule type="containsText" dxfId="58" priority="1582" stopIfTrue="1" operator="containsText" text="Seleccione dato de la lista">
      <formula>NOT(ISERROR(SEARCH("Seleccione dato de la lista",C17)))</formula>
    </cfRule>
  </conditionalFormatting>
  <conditionalFormatting sqref="F21">
    <cfRule type="containsErrors" dxfId="57" priority="27">
      <formula>ISERROR(F21)</formula>
    </cfRule>
  </conditionalFormatting>
  <conditionalFormatting sqref="U21">
    <cfRule type="containsErrors" dxfId="56" priority="26">
      <formula>ISERROR(U21)</formula>
    </cfRule>
  </conditionalFormatting>
  <conditionalFormatting sqref="U23:U49">
    <cfRule type="cellIs" dxfId="55" priority="44" operator="equal">
      <formula>0</formula>
    </cfRule>
    <cfRule type="cellIs" dxfId="54" priority="43" operator="equal">
      <formula>" de "</formula>
    </cfRule>
    <cfRule type="containsErrors" dxfId="53" priority="45">
      <formula>ISERROR(U23)</formula>
    </cfRule>
  </conditionalFormatting>
  <conditionalFormatting sqref="AB16">
    <cfRule type="cellIs" dxfId="52" priority="13" stopIfTrue="1" operator="equal">
      <formula>0</formula>
    </cfRule>
    <cfRule type="containsText" dxfId="51" priority="11" operator="containsText" text="Seleccione dato">
      <formula>NOT(ISERROR(SEARCH("Seleccione dato",AB16)))</formula>
    </cfRule>
    <cfRule type="containsErrors" dxfId="50" priority="14" stopIfTrue="1">
      <formula>ISERROR(AB16)</formula>
    </cfRule>
  </conditionalFormatting>
  <conditionalFormatting sqref="AB17:AB19">
    <cfRule type="containsText" dxfId="49" priority="1592" stopIfTrue="1" operator="containsText" text="Seleccione dato de la lista">
      <formula>NOT(ISERROR(SEARCH("Seleccione dato de la lista",AB17)))</formula>
    </cfRule>
  </conditionalFormatting>
  <conditionalFormatting sqref="AC21:AC22">
    <cfRule type="containsErrors" dxfId="48" priority="1657" stopIfTrue="1">
      <formula>ISERROR(AC21)</formula>
    </cfRule>
    <cfRule type="cellIs" dxfId="47" priority="1656" stopIfTrue="1" operator="equal">
      <formula>0</formula>
    </cfRule>
    <cfRule type="containsText" dxfId="46" priority="1654" operator="containsText" text="Seleccione dato">
      <formula>NOT(ISERROR(SEARCH("Seleccione dato",AC21)))</formula>
    </cfRule>
  </conditionalFormatting>
  <conditionalFormatting sqref="AC23:AV49">
    <cfRule type="cellIs" dxfId="45" priority="28" operator="equal">
      <formula>" de "</formula>
    </cfRule>
    <cfRule type="cellIs" dxfId="44" priority="29" operator="equal">
      <formula>0</formula>
    </cfRule>
    <cfRule type="containsErrors" dxfId="43" priority="30">
      <formula>ISERROR(AC23)</formula>
    </cfRule>
  </conditionalFormatting>
  <conditionalFormatting sqref="AE20">
    <cfRule type="containsText" dxfId="42" priority="1677" stopIfTrue="1" operator="containsText" text="Seleccione dato de la lista">
      <formula>NOT(ISERROR(SEARCH("Seleccione dato de la lista",AE20)))</formula>
    </cfRule>
  </conditionalFormatting>
  <conditionalFormatting sqref="AG22">
    <cfRule type="containsText" dxfId="41" priority="1650" operator="containsText" text="Seleccione dato">
      <formula>NOT(ISERROR(SEARCH("Seleccione dato",AG22)))</formula>
    </cfRule>
    <cfRule type="containsErrors" dxfId="40" priority="1653" stopIfTrue="1">
      <formula>ISERROR(AG22)</formula>
    </cfRule>
    <cfRule type="cellIs" dxfId="39" priority="1652" stopIfTrue="1" operator="equal">
      <formula>0</formula>
    </cfRule>
  </conditionalFormatting>
  <conditionalFormatting sqref="AJ21:AJ22">
    <cfRule type="containsErrors" dxfId="38" priority="1645" stopIfTrue="1">
      <formula>ISERROR(AJ21)</formula>
    </cfRule>
    <cfRule type="cellIs" dxfId="37" priority="1644" stopIfTrue="1" operator="equal">
      <formula>0</formula>
    </cfRule>
    <cfRule type="containsText" dxfId="36" priority="1642" operator="containsText" text="Seleccione dato">
      <formula>NOT(ISERROR(SEARCH("Seleccione dato",AJ21)))</formula>
    </cfRule>
  </conditionalFormatting>
  <conditionalFormatting sqref="AL22 AN22 AP22">
    <cfRule type="containsErrors" dxfId="35" priority="1641" stopIfTrue="1">
      <formula>ISERROR(AL22)</formula>
    </cfRule>
    <cfRule type="cellIs" dxfId="34" priority="1640" stopIfTrue="1" operator="equal">
      <formula>0</formula>
    </cfRule>
    <cfRule type="containsText" dxfId="33" priority="1638" operator="containsText" text="Seleccione dato">
      <formula>NOT(ISERROR(SEARCH("Seleccione dato",AL22)))</formula>
    </cfRule>
  </conditionalFormatting>
  <conditionalFormatting sqref="AQ21">
    <cfRule type="containsErrors" dxfId="32" priority="22">
      <formula>ISERROR(AQ21)</formula>
    </cfRule>
  </conditionalFormatting>
  <conditionalFormatting sqref="AQ23:AQ49">
    <cfRule type="cellIs" dxfId="31" priority="61" operator="equal">
      <formula>1</formula>
    </cfRule>
  </conditionalFormatting>
  <conditionalFormatting sqref="AS21:AT21">
    <cfRule type="containsErrors" dxfId="30" priority="21">
      <formula>ISERROR(AS21)</formula>
    </cfRule>
  </conditionalFormatting>
  <conditionalFormatting sqref="AT22">
    <cfRule type="cellIs" dxfId="29" priority="1576" stopIfTrue="1" operator="equal">
      <formula>0</formula>
    </cfRule>
    <cfRule type="containsErrors" dxfId="28" priority="1577" stopIfTrue="1">
      <formula>ISERROR(AT22)</formula>
    </cfRule>
    <cfRule type="containsText" dxfId="27" priority="1574" operator="containsText" text="Seleccione dato">
      <formula>NOT(ISERROR(SEARCH("Seleccione dato",AT22)))</formula>
    </cfRule>
  </conditionalFormatting>
  <conditionalFormatting sqref="AV21">
    <cfRule type="containsErrors" dxfId="26" priority="20">
      <formula>ISERROR(AV21)</formula>
    </cfRule>
  </conditionalFormatting>
  <conditionalFormatting sqref="AX16">
    <cfRule type="containsText" dxfId="25" priority="7" operator="containsText" text="Seleccione dato">
      <formula>NOT(ISERROR(SEARCH("Seleccione dato",AX16)))</formula>
    </cfRule>
    <cfRule type="cellIs" dxfId="24" priority="9" stopIfTrue="1" operator="equal">
      <formula>0</formula>
    </cfRule>
    <cfRule type="containsErrors" dxfId="23" priority="10" stopIfTrue="1">
      <formula>ISERROR(AX16)</formula>
    </cfRule>
  </conditionalFormatting>
  <conditionalFormatting sqref="AX17:AX19">
    <cfRule type="containsText" dxfId="22" priority="1674" stopIfTrue="1" operator="containsText" text="Seleccione dato de la lista">
      <formula>NOT(ISERROR(SEARCH("Seleccione dato de la lista",AX17)))</formula>
    </cfRule>
  </conditionalFormatting>
  <conditionalFormatting sqref="AX21:AX22">
    <cfRule type="containsErrors" dxfId="21" priority="1625" stopIfTrue="1">
      <formula>ISERROR(AX21)</formula>
    </cfRule>
    <cfRule type="cellIs" dxfId="20" priority="1624" stopIfTrue="1" operator="equal">
      <formula>0</formula>
    </cfRule>
    <cfRule type="containsText" dxfId="19" priority="1622" operator="containsText" text="Seleccione dato">
      <formula>NOT(ISERROR(SEARCH("Seleccione dato",AX21)))</formula>
    </cfRule>
  </conditionalFormatting>
  <conditionalFormatting sqref="AX23:XFD49">
    <cfRule type="cellIs" dxfId="18" priority="77" operator="equal">
      <formula>" de "</formula>
    </cfRule>
    <cfRule type="containsErrors" dxfId="17" priority="79">
      <formula>ISERROR(AX23)</formula>
    </cfRule>
    <cfRule type="cellIs" dxfId="16" priority="78" operator="equal">
      <formula>0</formula>
    </cfRule>
  </conditionalFormatting>
  <conditionalFormatting sqref="AY22:AZ22">
    <cfRule type="containsErrors" dxfId="15" priority="1621" stopIfTrue="1">
      <formula>ISERROR(AY22)</formula>
    </cfRule>
    <cfRule type="cellIs" dxfId="14" priority="1620" stopIfTrue="1" operator="equal">
      <formula>0</formula>
    </cfRule>
    <cfRule type="containsText" dxfId="13" priority="1618" operator="containsText" text="Seleccione dato">
      <formula>NOT(ISERROR(SEARCH("Seleccione dato",AY22)))</formula>
    </cfRule>
  </conditionalFormatting>
  <conditionalFormatting sqref="BA21">
    <cfRule type="containsText" dxfId="12" priority="1614" operator="containsText" text="Seleccione dato">
      <formula>NOT(ISERROR(SEARCH("Seleccione dato",BA21)))</formula>
    </cfRule>
    <cfRule type="containsErrors" dxfId="11" priority="1617" stopIfTrue="1">
      <formula>ISERROR(BA21)</formula>
    </cfRule>
    <cfRule type="cellIs" dxfId="10" priority="1616" stopIfTrue="1" operator="equal">
      <formula>0</formula>
    </cfRule>
  </conditionalFormatting>
  <conditionalFormatting sqref="BB21">
    <cfRule type="containsErrors" dxfId="9" priority="19">
      <formula>ISERROR(BB21)</formula>
    </cfRule>
  </conditionalFormatting>
  <conditionalFormatting sqref="BH7 BK7 BM7">
    <cfRule type="containsErrors" dxfId="8" priority="1609" stopIfTrue="1">
      <formula>ISERROR(BH7)</formula>
    </cfRule>
    <cfRule type="cellIs" dxfId="7" priority="1608" stopIfTrue="1" operator="equal">
      <formula>0</formula>
    </cfRule>
    <cfRule type="containsText" dxfId="6" priority="1606" operator="containsText" text="Seleccione dato">
      <formula>NOT(ISERROR(SEARCH("Seleccione dato",BH7)))</formula>
    </cfRule>
  </conditionalFormatting>
  <conditionalFormatting sqref="BH8:BH9">
    <cfRule type="containsText" dxfId="5" priority="1675" stopIfTrue="1" operator="containsText" text="Seleccione dato de la lista">
      <formula>NOT(ISERROR(SEARCH("Seleccione dato de la lista",BH8)))</formula>
    </cfRule>
  </conditionalFormatting>
  <conditionalFormatting sqref="BK8 BM8">
    <cfRule type="containsText" dxfId="4" priority="1676" stopIfTrue="1" operator="containsText" text="Seleccione dato de la lista">
      <formula>NOT(ISERROR(SEARCH("Seleccione dato de la lista",BK8)))</formula>
    </cfRule>
  </conditionalFormatting>
  <conditionalFormatting sqref="BP4:BQ4">
    <cfRule type="containsText" dxfId="3" priority="1" stopIfTrue="1" operator="containsText" text="Seleccione dato de la lista">
      <formula>NOT(ISERROR(SEARCH("Seleccione dato de la lista",BP4)))</formula>
    </cfRule>
  </conditionalFormatting>
  <conditionalFormatting sqref="CC447:CC495">
    <cfRule type="containsText" dxfId="2" priority="1686" operator="containsText" text="Seleccione dato">
      <formula>NOT(ISERROR(SEARCH("Seleccione dato",CC447)))</formula>
    </cfRule>
    <cfRule type="cellIs" dxfId="1" priority="1688" stopIfTrue="1" operator="equal">
      <formula>0</formula>
    </cfRule>
    <cfRule type="containsErrors" dxfId="0" priority="1689" stopIfTrue="1">
      <formula>ISERROR(CC447)</formula>
    </cfRule>
  </conditionalFormatting>
  <dataValidations count="1">
    <dataValidation type="list" allowBlank="1" showInputMessage="1" showErrorMessage="1" sqref="BS7:CB20" xr:uid="{00000000-0002-0000-0100-000000000000}">
      <formula1>Dependencias</formula1>
    </dataValidation>
  </dataValidations>
  <printOptions horizontalCentered="1"/>
  <pageMargins left="0.55118110236220474" right="0.19685039370078741" top="0.51181102362204722" bottom="0.6692913385826772" header="0.47244094488188981" footer="0.47244094488188981"/>
  <pageSetup paperSize="14" scale="50" orientation="landscape" r:id="rId1"/>
  <headerFooter>
    <oddFooter xml:space="preserve">&amp;L                    &amp;G F-GD-07 (Versión: 13)&amp;C&amp;P de &amp;N&amp;RIdioma: español                   </oddFooter>
    <firstFooter>&amp;LCódigo: F-GD-07 (Versión 05)&amp;CPágina &amp;P de &amp;N&amp;RNota: Parte sombreada, uso exclusivo del Grupo de Gestión Documental</firstFooter>
  </headerFooter>
  <ignoredErrors>
    <ignoredError sqref="F23:BO132" evalError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13</xdr:col>
                    <xdr:colOff>88900</xdr:colOff>
                    <xdr:row>11</xdr:row>
                    <xdr:rowOff>107950</xdr:rowOff>
                  </from>
                  <to>
                    <xdr:col>19</xdr:col>
                    <xdr:colOff>571500</xdr:colOff>
                    <xdr:row>11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6" name="Check Box 2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495300</xdr:rowOff>
                  </from>
                  <to>
                    <xdr:col>19</xdr:col>
                    <xdr:colOff>488950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7" name="Check Box 3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107950</xdr:rowOff>
                  </from>
                  <to>
                    <xdr:col>19</xdr:col>
                    <xdr:colOff>647700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8" name="Check Box 4">
              <controlPr defaultSize="0" autoFill="0" autoLine="0" autoPict="0">
                <anchor moveWithCells="1">
                  <from>
                    <xdr:col>21</xdr:col>
                    <xdr:colOff>107950</xdr:colOff>
                    <xdr:row>12</xdr:row>
                    <xdr:rowOff>114300</xdr:rowOff>
                  </from>
                  <to>
                    <xdr:col>24</xdr:col>
                    <xdr:colOff>69850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9" name="Check Box 5">
              <controlPr defaultSize="0" autoFill="0" autoLine="0" autoPict="0">
                <anchor moveWithCells="1">
                  <from>
                    <xdr:col>21</xdr:col>
                    <xdr:colOff>107950</xdr:colOff>
                    <xdr:row>11</xdr:row>
                    <xdr:rowOff>127000</xdr:rowOff>
                  </from>
                  <to>
                    <xdr:col>29</xdr:col>
                    <xdr:colOff>50800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10" name="Check Box 6">
              <controlPr defaultSize="0" autoFill="0" autoLine="0" autoPict="0">
                <anchor moveWithCells="1">
                  <from>
                    <xdr:col>21</xdr:col>
                    <xdr:colOff>107950</xdr:colOff>
                    <xdr:row>11</xdr:row>
                    <xdr:rowOff>533400</xdr:rowOff>
                  </from>
                  <to>
                    <xdr:col>31</xdr:col>
                    <xdr:colOff>107950</xdr:colOff>
                    <xdr:row>12</xdr:row>
                    <xdr:rowOff>69850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Listas!$A$5:$A$83</xm:f>
          </x14:formula1>
          <xm:sqref>L8:T9</xm:sqref>
        </x14:dataValidation>
        <x14:dataValidation type="list" allowBlank="1" showInputMessage="1" showErrorMessage="1" xr:uid="{00000000-0002-0000-0100-000002000000}">
          <x14:formula1>
            <xm:f>Listas!$C$5:$C$21</xm:f>
          </x14:formula1>
          <xm:sqref>AF8:BE9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478"/>
  <sheetViews>
    <sheetView topLeftCell="A433" zoomScale="130" zoomScaleNormal="130" workbookViewId="0">
      <selection activeCell="A450" sqref="A450"/>
    </sheetView>
  </sheetViews>
  <sheetFormatPr baseColWidth="10" defaultColWidth="11.453125" defaultRowHeight="12.5" x14ac:dyDescent="0.25"/>
  <cols>
    <col min="1" max="1" width="94.1796875" style="6" customWidth="1"/>
    <col min="2" max="2" width="6.81640625" style="6" customWidth="1"/>
    <col min="3" max="3" width="78.453125" style="6" bestFit="1" customWidth="1"/>
    <col min="4" max="4" width="10.26953125" style="8" customWidth="1"/>
    <col min="5" max="5" width="3.7265625" style="8" customWidth="1"/>
    <col min="6" max="6" width="21.453125" style="3" bestFit="1" customWidth="1"/>
    <col min="7" max="7" width="35.1796875" style="3" customWidth="1"/>
    <col min="8" max="8" width="36.453125" style="3" customWidth="1"/>
    <col min="9" max="9" width="12.26953125" style="3" customWidth="1"/>
    <col min="10" max="10" width="11.453125" style="3"/>
    <col min="11" max="11" width="15.453125" style="13" bestFit="1" customWidth="1"/>
    <col min="12" max="13" width="11.453125" style="4"/>
    <col min="14" max="251" width="11.453125" style="3"/>
    <col min="252" max="16384" width="11.453125" style="16"/>
  </cols>
  <sheetData>
    <row r="1" spans="1:13" s="3" customFormat="1" ht="24.75" customHeight="1" x14ac:dyDescent="0.25">
      <c r="A1" s="2" t="s">
        <v>88</v>
      </c>
      <c r="C1" s="2" t="s">
        <v>86</v>
      </c>
      <c r="D1" s="4"/>
      <c r="E1" s="4"/>
      <c r="G1" s="5" t="s">
        <v>84</v>
      </c>
      <c r="H1" s="5" t="s">
        <v>89</v>
      </c>
      <c r="I1" s="2" t="s">
        <v>90</v>
      </c>
      <c r="J1" s="24" t="s">
        <v>91</v>
      </c>
      <c r="K1" s="2" t="s">
        <v>92</v>
      </c>
      <c r="L1" s="25" t="s">
        <v>93</v>
      </c>
      <c r="M1" s="4"/>
    </row>
    <row r="2" spans="1:13" s="3" customFormat="1" ht="29" x14ac:dyDescent="0.25">
      <c r="A2" s="6" t="s">
        <v>94</v>
      </c>
      <c r="B2" s="6"/>
      <c r="C2" s="7" t="s">
        <v>95</v>
      </c>
      <c r="D2" s="8"/>
      <c r="E2" s="8"/>
      <c r="F2" s="3" t="s">
        <v>96</v>
      </c>
      <c r="G2" s="2" t="s">
        <v>97</v>
      </c>
      <c r="H2" s="21" t="s">
        <v>547</v>
      </c>
      <c r="I2" s="9" t="s">
        <v>67</v>
      </c>
      <c r="J2" s="10" t="s">
        <v>567</v>
      </c>
      <c r="K2" s="1" t="s">
        <v>580</v>
      </c>
      <c r="L2" s="26" t="s">
        <v>564</v>
      </c>
    </row>
    <row r="3" spans="1:13" s="3" customFormat="1" x14ac:dyDescent="0.25">
      <c r="A3" s="6"/>
      <c r="B3" s="6"/>
      <c r="C3" s="20"/>
      <c r="D3" s="8"/>
      <c r="E3" s="8"/>
      <c r="F3" s="3" t="s">
        <v>98</v>
      </c>
      <c r="G3" s="68" t="s">
        <v>579</v>
      </c>
      <c r="H3" s="21" t="s">
        <v>552</v>
      </c>
      <c r="I3" s="9" t="s">
        <v>68</v>
      </c>
      <c r="J3" s="10" t="s">
        <v>568</v>
      </c>
      <c r="K3" s="1" t="s">
        <v>562</v>
      </c>
      <c r="L3" s="26" t="s">
        <v>565</v>
      </c>
    </row>
    <row r="4" spans="1:13" s="3" customFormat="1" ht="14.5" x14ac:dyDescent="0.25">
      <c r="A4" s="15" t="s">
        <v>561</v>
      </c>
      <c r="B4" s="6"/>
      <c r="C4" s="15" t="s">
        <v>555</v>
      </c>
      <c r="E4" s="8"/>
      <c r="F4" s="3" t="s">
        <v>87</v>
      </c>
      <c r="G4" s="9" t="s">
        <v>581</v>
      </c>
      <c r="H4" s="21" t="s">
        <v>551</v>
      </c>
      <c r="I4" s="9" t="s">
        <v>69</v>
      </c>
      <c r="K4" s="1" t="s">
        <v>563</v>
      </c>
      <c r="L4" s="26" t="s">
        <v>566</v>
      </c>
    </row>
    <row r="5" spans="1:13" s="3" customFormat="1" x14ac:dyDescent="0.25">
      <c r="A5" s="20" t="s">
        <v>465</v>
      </c>
      <c r="B5" s="6"/>
      <c r="C5" s="20" t="s">
        <v>465</v>
      </c>
      <c r="E5" s="8"/>
      <c r="G5" s="9" t="s">
        <v>582</v>
      </c>
      <c r="H5" s="21" t="s">
        <v>550</v>
      </c>
      <c r="I5" s="9"/>
      <c r="K5" s="13"/>
      <c r="L5" s="4"/>
    </row>
    <row r="6" spans="1:13" s="3" customFormat="1" x14ac:dyDescent="0.25">
      <c r="A6" s="20" t="s">
        <v>466</v>
      </c>
      <c r="B6" s="6"/>
      <c r="C6" s="20" t="s">
        <v>466</v>
      </c>
      <c r="E6" s="8"/>
      <c r="G6" s="9" t="s">
        <v>584</v>
      </c>
      <c r="H6" s="21" t="s">
        <v>549</v>
      </c>
      <c r="K6" s="13"/>
      <c r="L6" s="4"/>
      <c r="M6" s="4"/>
    </row>
    <row r="7" spans="1:13" s="3" customFormat="1" x14ac:dyDescent="0.25">
      <c r="A7" s="20" t="s">
        <v>467</v>
      </c>
      <c r="B7" s="6"/>
      <c r="C7" s="20" t="s">
        <v>471</v>
      </c>
      <c r="E7" s="8"/>
      <c r="G7" s="9" t="s">
        <v>583</v>
      </c>
      <c r="H7" s="21" t="s">
        <v>548</v>
      </c>
      <c r="K7" s="13"/>
      <c r="L7" s="4"/>
      <c r="M7" s="4"/>
    </row>
    <row r="8" spans="1:13" s="3" customFormat="1" x14ac:dyDescent="0.25">
      <c r="A8" s="20" t="s">
        <v>468</v>
      </c>
      <c r="B8" s="6"/>
      <c r="C8" s="20" t="s">
        <v>480</v>
      </c>
      <c r="E8" s="8"/>
      <c r="G8" s="3" t="s">
        <v>100</v>
      </c>
      <c r="H8" s="21" t="s">
        <v>458</v>
      </c>
      <c r="K8" s="13"/>
      <c r="L8" s="4"/>
      <c r="M8" s="4"/>
    </row>
    <row r="9" spans="1:13" s="3" customFormat="1" x14ac:dyDescent="0.25">
      <c r="A9" s="20" t="s">
        <v>469</v>
      </c>
      <c r="B9" s="6"/>
      <c r="C9" s="20" t="s">
        <v>488</v>
      </c>
      <c r="E9" s="8"/>
      <c r="H9" s="21" t="s">
        <v>459</v>
      </c>
      <c r="K9" s="13"/>
      <c r="L9" s="4"/>
      <c r="M9" s="4"/>
    </row>
    <row r="10" spans="1:13" s="3" customFormat="1" x14ac:dyDescent="0.25">
      <c r="A10" s="20" t="s">
        <v>470</v>
      </c>
      <c r="B10" s="6"/>
      <c r="C10" s="20" t="s">
        <v>491</v>
      </c>
      <c r="E10" s="8"/>
      <c r="H10" s="21" t="s">
        <v>460</v>
      </c>
      <c r="K10" s="13"/>
      <c r="L10" s="4"/>
      <c r="M10" s="4"/>
    </row>
    <row r="11" spans="1:13" s="3" customFormat="1" x14ac:dyDescent="0.25">
      <c r="A11" s="20" t="s">
        <v>471</v>
      </c>
      <c r="B11" s="6"/>
      <c r="C11" s="20" t="s">
        <v>496</v>
      </c>
      <c r="E11" s="8"/>
      <c r="H11" s="21" t="s">
        <v>461</v>
      </c>
      <c r="K11" s="13"/>
      <c r="L11" s="4"/>
      <c r="M11" s="4"/>
    </row>
    <row r="12" spans="1:13" s="3" customFormat="1" x14ac:dyDescent="0.25">
      <c r="A12" s="20" t="s">
        <v>472</v>
      </c>
      <c r="B12" s="6"/>
      <c r="C12" s="20" t="s">
        <v>497</v>
      </c>
      <c r="E12" s="8"/>
      <c r="H12" s="21" t="s">
        <v>462</v>
      </c>
      <c r="K12" s="13"/>
      <c r="L12" s="4"/>
      <c r="M12" s="4"/>
    </row>
    <row r="13" spans="1:13" s="3" customFormat="1" x14ac:dyDescent="0.25">
      <c r="A13" s="20" t="s">
        <v>473</v>
      </c>
      <c r="B13" s="6"/>
      <c r="C13" s="20" t="s">
        <v>498</v>
      </c>
      <c r="E13" s="8"/>
      <c r="H13" s="21" t="s">
        <v>463</v>
      </c>
      <c r="K13" s="13"/>
      <c r="L13" s="4"/>
      <c r="M13" s="4"/>
    </row>
    <row r="14" spans="1:13" s="3" customFormat="1" x14ac:dyDescent="0.25">
      <c r="A14" s="20" t="s">
        <v>474</v>
      </c>
      <c r="B14" s="6"/>
      <c r="C14" s="20" t="s">
        <v>499</v>
      </c>
      <c r="E14" s="8"/>
      <c r="H14" s="21" t="s">
        <v>464</v>
      </c>
      <c r="K14" s="13"/>
      <c r="L14" s="4"/>
      <c r="M14" s="4"/>
    </row>
    <row r="15" spans="1:13" s="3" customFormat="1" x14ac:dyDescent="0.25">
      <c r="A15" s="20" t="s">
        <v>475</v>
      </c>
      <c r="B15" s="6"/>
      <c r="C15" s="20" t="s">
        <v>508</v>
      </c>
      <c r="E15" s="8"/>
      <c r="K15" s="13"/>
      <c r="L15" s="4"/>
      <c r="M15" s="4"/>
    </row>
    <row r="16" spans="1:13" s="3" customFormat="1" x14ac:dyDescent="0.25">
      <c r="A16" s="20" t="s">
        <v>476</v>
      </c>
      <c r="B16" s="6"/>
      <c r="C16" s="20" t="s">
        <v>510</v>
      </c>
      <c r="E16" s="8"/>
      <c r="K16" s="13"/>
      <c r="L16" s="4"/>
      <c r="M16" s="4"/>
    </row>
    <row r="17" spans="1:13" s="3" customFormat="1" x14ac:dyDescent="0.25">
      <c r="A17" s="20" t="s">
        <v>477</v>
      </c>
      <c r="B17" s="6"/>
      <c r="C17" s="20" t="s">
        <v>515</v>
      </c>
      <c r="E17" s="8"/>
      <c r="K17" s="13"/>
      <c r="L17" s="4"/>
      <c r="M17" s="4"/>
    </row>
    <row r="18" spans="1:13" s="3" customFormat="1" x14ac:dyDescent="0.25">
      <c r="A18" s="20" t="s">
        <v>478</v>
      </c>
      <c r="B18" s="6"/>
      <c r="C18" s="20" t="s">
        <v>522</v>
      </c>
      <c r="E18" s="8"/>
      <c r="K18" s="13"/>
      <c r="L18" s="4"/>
      <c r="M18" s="4"/>
    </row>
    <row r="19" spans="1:13" s="3" customFormat="1" x14ac:dyDescent="0.25">
      <c r="A19" s="20" t="s">
        <v>479</v>
      </c>
      <c r="B19" s="6"/>
      <c r="C19" s="20" t="s">
        <v>531</v>
      </c>
      <c r="E19" s="8"/>
      <c r="K19" s="13"/>
      <c r="L19" s="4"/>
      <c r="M19" s="4"/>
    </row>
    <row r="20" spans="1:13" s="3" customFormat="1" x14ac:dyDescent="0.25">
      <c r="A20" s="20" t="s">
        <v>480</v>
      </c>
      <c r="B20" s="6"/>
      <c r="C20" s="20" t="s">
        <v>532</v>
      </c>
      <c r="E20" s="8"/>
      <c r="K20" s="13"/>
      <c r="L20" s="4"/>
      <c r="M20" s="4"/>
    </row>
    <row r="21" spans="1:13" s="3" customFormat="1" x14ac:dyDescent="0.25">
      <c r="A21" s="20" t="s">
        <v>481</v>
      </c>
      <c r="B21" s="6"/>
      <c r="C21" s="20" t="s">
        <v>541</v>
      </c>
      <c r="E21" s="8"/>
      <c r="K21" s="13"/>
      <c r="L21" s="4"/>
      <c r="M21" s="4"/>
    </row>
    <row r="22" spans="1:13" s="3" customFormat="1" x14ac:dyDescent="0.25">
      <c r="A22" s="20" t="s">
        <v>482</v>
      </c>
      <c r="B22" s="6"/>
      <c r="C22" s="20"/>
      <c r="E22" s="8"/>
      <c r="K22" s="13"/>
      <c r="L22" s="4"/>
      <c r="M22" s="4"/>
    </row>
    <row r="23" spans="1:13" s="3" customFormat="1" ht="14.5" x14ac:dyDescent="0.25">
      <c r="A23" s="20" t="s">
        <v>483</v>
      </c>
      <c r="B23" s="6"/>
      <c r="C23" s="15" t="s">
        <v>553</v>
      </c>
      <c r="E23" s="8"/>
      <c r="K23" s="13"/>
      <c r="L23" s="4"/>
      <c r="M23" s="4"/>
    </row>
    <row r="24" spans="1:13" s="3" customFormat="1" x14ac:dyDescent="0.25">
      <c r="A24" s="20" t="s">
        <v>484</v>
      </c>
      <c r="B24" s="6"/>
      <c r="C24" s="20" t="s">
        <v>361</v>
      </c>
      <c r="E24" s="8"/>
      <c r="K24" s="13"/>
      <c r="L24" s="4"/>
      <c r="M24" s="4"/>
    </row>
    <row r="25" spans="1:13" s="3" customFormat="1" x14ac:dyDescent="0.25">
      <c r="A25" s="20" t="s">
        <v>485</v>
      </c>
      <c r="B25" s="6"/>
      <c r="C25" s="20" t="s">
        <v>362</v>
      </c>
      <c r="E25" s="8"/>
      <c r="K25" s="13"/>
      <c r="L25" s="4"/>
      <c r="M25" s="4"/>
    </row>
    <row r="26" spans="1:13" s="3" customFormat="1" x14ac:dyDescent="0.25">
      <c r="A26" s="20" t="s">
        <v>486</v>
      </c>
      <c r="B26" s="6"/>
      <c r="C26" s="20" t="s">
        <v>363</v>
      </c>
      <c r="E26" s="8"/>
      <c r="K26" s="13"/>
      <c r="L26" s="4"/>
      <c r="M26" s="4"/>
    </row>
    <row r="27" spans="1:13" s="3" customFormat="1" x14ac:dyDescent="0.25">
      <c r="A27" s="20" t="s">
        <v>487</v>
      </c>
      <c r="B27" s="6"/>
      <c r="C27" s="20" t="s">
        <v>364</v>
      </c>
      <c r="E27" s="8"/>
      <c r="K27" s="13"/>
      <c r="L27" s="4"/>
      <c r="M27" s="4"/>
    </row>
    <row r="28" spans="1:13" s="3" customFormat="1" x14ac:dyDescent="0.25">
      <c r="A28" s="20" t="s">
        <v>488</v>
      </c>
      <c r="B28" s="6"/>
      <c r="C28" s="20" t="s">
        <v>365</v>
      </c>
      <c r="E28" s="8"/>
      <c r="K28" s="13"/>
      <c r="L28" s="4"/>
      <c r="M28" s="4"/>
    </row>
    <row r="29" spans="1:13" s="3" customFormat="1" x14ac:dyDescent="0.25">
      <c r="A29" s="20" t="s">
        <v>489</v>
      </c>
      <c r="B29" s="6"/>
      <c r="C29" s="20" t="s">
        <v>366</v>
      </c>
      <c r="E29" s="8"/>
      <c r="K29" s="13"/>
      <c r="L29" s="4"/>
      <c r="M29" s="4"/>
    </row>
    <row r="30" spans="1:13" s="3" customFormat="1" x14ac:dyDescent="0.25">
      <c r="A30" s="20" t="s">
        <v>490</v>
      </c>
      <c r="B30" s="6"/>
      <c r="C30" s="20" t="s">
        <v>367</v>
      </c>
      <c r="E30" s="8"/>
      <c r="K30" s="13"/>
      <c r="L30" s="4"/>
      <c r="M30" s="4"/>
    </row>
    <row r="31" spans="1:13" s="3" customFormat="1" x14ac:dyDescent="0.25">
      <c r="A31" s="20" t="s">
        <v>491</v>
      </c>
      <c r="B31" s="6"/>
      <c r="C31" s="20" t="s">
        <v>368</v>
      </c>
      <c r="E31" s="8"/>
      <c r="K31" s="13"/>
      <c r="L31" s="4"/>
      <c r="M31" s="4"/>
    </row>
    <row r="32" spans="1:13" s="3" customFormat="1" x14ac:dyDescent="0.25">
      <c r="A32" s="20" t="s">
        <v>492</v>
      </c>
      <c r="B32" s="6"/>
      <c r="C32" s="20" t="s">
        <v>369</v>
      </c>
      <c r="E32" s="8"/>
      <c r="K32" s="13"/>
      <c r="L32" s="4"/>
      <c r="M32" s="4"/>
    </row>
    <row r="33" spans="1:13" s="3" customFormat="1" x14ac:dyDescent="0.25">
      <c r="A33" s="20" t="s">
        <v>493</v>
      </c>
      <c r="B33" s="6"/>
      <c r="C33" s="20" t="s">
        <v>370</v>
      </c>
      <c r="E33" s="8"/>
      <c r="K33" s="13"/>
      <c r="L33" s="4"/>
      <c r="M33" s="4"/>
    </row>
    <row r="34" spans="1:13" s="3" customFormat="1" x14ac:dyDescent="0.25">
      <c r="A34" s="20" t="s">
        <v>494</v>
      </c>
      <c r="B34" s="6"/>
      <c r="C34" s="20" t="s">
        <v>371</v>
      </c>
      <c r="E34" s="8"/>
      <c r="K34" s="13"/>
      <c r="L34" s="4"/>
      <c r="M34" s="4"/>
    </row>
    <row r="35" spans="1:13" s="3" customFormat="1" x14ac:dyDescent="0.25">
      <c r="A35" s="20" t="s">
        <v>495</v>
      </c>
      <c r="B35" s="6"/>
      <c r="C35" s="22" t="s">
        <v>452</v>
      </c>
      <c r="E35" s="8"/>
      <c r="K35" s="13"/>
      <c r="L35" s="4"/>
      <c r="M35" s="4"/>
    </row>
    <row r="36" spans="1:13" s="3" customFormat="1" x14ac:dyDescent="0.25">
      <c r="A36" s="20" t="s">
        <v>496</v>
      </c>
      <c r="B36" s="6"/>
      <c r="C36" s="20" t="s">
        <v>372</v>
      </c>
      <c r="E36" s="8"/>
      <c r="K36" s="13"/>
      <c r="L36" s="4"/>
      <c r="M36" s="4"/>
    </row>
    <row r="37" spans="1:13" s="3" customFormat="1" x14ac:dyDescent="0.25">
      <c r="A37" s="20" t="s">
        <v>497</v>
      </c>
      <c r="B37" s="6"/>
      <c r="C37" s="20" t="s">
        <v>373</v>
      </c>
      <c r="E37" s="8"/>
      <c r="K37" s="13"/>
      <c r="L37" s="4"/>
      <c r="M37" s="4"/>
    </row>
    <row r="38" spans="1:13" s="3" customFormat="1" x14ac:dyDescent="0.25">
      <c r="A38" s="20" t="s">
        <v>498</v>
      </c>
      <c r="B38" s="6"/>
      <c r="C38" s="20" t="s">
        <v>374</v>
      </c>
      <c r="E38" s="8"/>
      <c r="K38" s="13"/>
      <c r="L38" s="4"/>
      <c r="M38" s="4"/>
    </row>
    <row r="39" spans="1:13" s="3" customFormat="1" x14ac:dyDescent="0.25">
      <c r="A39" s="20" t="s">
        <v>499</v>
      </c>
      <c r="B39" s="6"/>
      <c r="C39" s="20" t="s">
        <v>375</v>
      </c>
      <c r="E39" s="8"/>
      <c r="K39" s="13"/>
      <c r="L39" s="4"/>
      <c r="M39" s="4"/>
    </row>
    <row r="40" spans="1:13" s="3" customFormat="1" x14ac:dyDescent="0.25">
      <c r="A40" s="20" t="s">
        <v>500</v>
      </c>
      <c r="B40" s="6"/>
      <c r="C40" s="20" t="s">
        <v>376</v>
      </c>
      <c r="E40" s="8"/>
      <c r="K40" s="13"/>
      <c r="L40" s="4"/>
      <c r="M40" s="4"/>
    </row>
    <row r="41" spans="1:13" s="3" customFormat="1" x14ac:dyDescent="0.25">
      <c r="A41" s="20" t="s">
        <v>501</v>
      </c>
      <c r="B41" s="6"/>
      <c r="C41" s="20"/>
      <c r="E41" s="8"/>
      <c r="K41" s="13"/>
      <c r="L41" s="4"/>
      <c r="M41" s="4"/>
    </row>
    <row r="42" spans="1:13" s="3" customFormat="1" ht="14.5" x14ac:dyDescent="0.25">
      <c r="A42" s="20" t="s">
        <v>502</v>
      </c>
      <c r="B42" s="6"/>
      <c r="C42" s="15" t="s">
        <v>554</v>
      </c>
      <c r="E42" s="8"/>
      <c r="K42" s="13"/>
      <c r="L42" s="4"/>
      <c r="M42" s="4"/>
    </row>
    <row r="43" spans="1:13" s="3" customFormat="1" x14ac:dyDescent="0.25">
      <c r="A43" s="20" t="s">
        <v>503</v>
      </c>
      <c r="B43" s="6"/>
      <c r="C43" s="12" t="s">
        <v>99</v>
      </c>
      <c r="E43" s="8"/>
      <c r="K43" s="13"/>
      <c r="L43" s="4"/>
      <c r="M43" s="4"/>
    </row>
    <row r="44" spans="1:13" s="3" customFormat="1" x14ac:dyDescent="0.25">
      <c r="A44" s="20" t="s">
        <v>504</v>
      </c>
      <c r="B44" s="6"/>
      <c r="C44" s="12" t="s">
        <v>101</v>
      </c>
      <c r="E44" s="8"/>
      <c r="K44" s="13"/>
      <c r="L44" s="4"/>
      <c r="M44" s="4"/>
    </row>
    <row r="45" spans="1:13" s="3" customFormat="1" x14ac:dyDescent="0.25">
      <c r="A45" s="20" t="s">
        <v>505</v>
      </c>
      <c r="B45" s="6"/>
      <c r="C45" s="12" t="s">
        <v>102</v>
      </c>
      <c r="E45" s="8"/>
      <c r="K45" s="13"/>
      <c r="L45" s="4"/>
      <c r="M45" s="4"/>
    </row>
    <row r="46" spans="1:13" s="3" customFormat="1" x14ac:dyDescent="0.25">
      <c r="A46" s="20" t="s">
        <v>506</v>
      </c>
      <c r="B46" s="6"/>
      <c r="C46" s="12" t="s">
        <v>103</v>
      </c>
      <c r="E46" s="8"/>
      <c r="K46" s="13"/>
      <c r="L46" s="4"/>
      <c r="M46" s="4"/>
    </row>
    <row r="47" spans="1:13" s="3" customFormat="1" x14ac:dyDescent="0.25">
      <c r="A47" s="20" t="s">
        <v>507</v>
      </c>
      <c r="B47" s="6"/>
      <c r="C47" s="12" t="s">
        <v>104</v>
      </c>
      <c r="E47" s="8"/>
      <c r="K47" s="13"/>
      <c r="L47" s="4"/>
      <c r="M47" s="4"/>
    </row>
    <row r="48" spans="1:13" s="3" customFormat="1" x14ac:dyDescent="0.25">
      <c r="A48" s="20" t="s">
        <v>508</v>
      </c>
      <c r="B48" s="6"/>
      <c r="C48" s="12" t="s">
        <v>105</v>
      </c>
      <c r="E48" s="8"/>
      <c r="K48" s="13"/>
      <c r="L48" s="4"/>
      <c r="M48" s="4"/>
    </row>
    <row r="49" spans="1:13" s="3" customFormat="1" x14ac:dyDescent="0.25">
      <c r="A49" s="20" t="s">
        <v>509</v>
      </c>
      <c r="B49" s="6"/>
      <c r="C49" s="12" t="s">
        <v>106</v>
      </c>
      <c r="E49" s="8"/>
      <c r="K49" s="13"/>
      <c r="L49" s="4"/>
      <c r="M49" s="4"/>
    </row>
    <row r="50" spans="1:13" s="3" customFormat="1" x14ac:dyDescent="0.25">
      <c r="A50" s="20" t="s">
        <v>510</v>
      </c>
      <c r="B50" s="6"/>
      <c r="C50" s="12" t="s">
        <v>107</v>
      </c>
      <c r="E50" s="8"/>
      <c r="K50" s="13"/>
      <c r="L50" s="4"/>
      <c r="M50" s="4"/>
    </row>
    <row r="51" spans="1:13" s="3" customFormat="1" x14ac:dyDescent="0.25">
      <c r="A51" s="20" t="s">
        <v>511</v>
      </c>
      <c r="B51" s="6"/>
      <c r="C51" s="12" t="s">
        <v>108</v>
      </c>
      <c r="E51" s="8"/>
      <c r="K51" s="13"/>
      <c r="L51" s="4"/>
      <c r="M51" s="4"/>
    </row>
    <row r="52" spans="1:13" s="3" customFormat="1" x14ac:dyDescent="0.25">
      <c r="A52" s="20" t="s">
        <v>512</v>
      </c>
      <c r="B52" s="6"/>
      <c r="C52" s="12" t="s">
        <v>109</v>
      </c>
      <c r="E52" s="8"/>
      <c r="K52" s="13"/>
      <c r="L52" s="4"/>
      <c r="M52" s="4"/>
    </row>
    <row r="53" spans="1:13" s="3" customFormat="1" x14ac:dyDescent="0.25">
      <c r="A53" s="20" t="s">
        <v>513</v>
      </c>
      <c r="B53" s="6"/>
      <c r="C53" s="12" t="s">
        <v>110</v>
      </c>
      <c r="E53" s="8"/>
      <c r="K53" s="13"/>
      <c r="L53" s="4"/>
      <c r="M53" s="4"/>
    </row>
    <row r="54" spans="1:13" s="3" customFormat="1" x14ac:dyDescent="0.25">
      <c r="A54" s="20" t="s">
        <v>514</v>
      </c>
      <c r="B54" s="6"/>
      <c r="C54" s="12" t="s">
        <v>111</v>
      </c>
      <c r="E54" s="8"/>
      <c r="K54" s="13"/>
      <c r="L54" s="4"/>
      <c r="M54" s="4"/>
    </row>
    <row r="55" spans="1:13" s="3" customFormat="1" x14ac:dyDescent="0.25">
      <c r="A55" s="20" t="s">
        <v>515</v>
      </c>
      <c r="B55" s="6"/>
      <c r="C55" s="12" t="s">
        <v>112</v>
      </c>
      <c r="E55" s="8"/>
      <c r="K55" s="13"/>
      <c r="L55" s="4"/>
      <c r="M55" s="4"/>
    </row>
    <row r="56" spans="1:13" s="3" customFormat="1" x14ac:dyDescent="0.25">
      <c r="A56" s="20" t="s">
        <v>516</v>
      </c>
      <c r="B56" s="6"/>
      <c r="C56" s="6"/>
      <c r="E56" s="8"/>
      <c r="K56" s="13"/>
      <c r="L56" s="4"/>
      <c r="M56" s="4"/>
    </row>
    <row r="57" spans="1:13" s="3" customFormat="1" ht="14.5" x14ac:dyDescent="0.25">
      <c r="A57" s="20" t="s">
        <v>517</v>
      </c>
      <c r="B57" s="6"/>
      <c r="C57" s="15" t="s">
        <v>557</v>
      </c>
      <c r="E57" s="8"/>
      <c r="K57" s="13"/>
      <c r="L57" s="4"/>
      <c r="M57" s="4"/>
    </row>
    <row r="58" spans="1:13" s="3" customFormat="1" x14ac:dyDescent="0.25">
      <c r="A58" s="20" t="s">
        <v>518</v>
      </c>
      <c r="B58" s="6"/>
      <c r="C58" s="12" t="s">
        <v>113</v>
      </c>
      <c r="E58" s="8"/>
      <c r="K58" s="13"/>
      <c r="L58" s="4"/>
      <c r="M58" s="4"/>
    </row>
    <row r="59" spans="1:13" s="3" customFormat="1" x14ac:dyDescent="0.25">
      <c r="A59" s="20" t="s">
        <v>519</v>
      </c>
      <c r="B59" s="6"/>
      <c r="C59" s="12" t="s">
        <v>114</v>
      </c>
      <c r="E59" s="8"/>
      <c r="K59" s="13"/>
      <c r="L59" s="4"/>
      <c r="M59" s="4"/>
    </row>
    <row r="60" spans="1:13" s="3" customFormat="1" x14ac:dyDescent="0.25">
      <c r="A60" s="20" t="s">
        <v>520</v>
      </c>
      <c r="B60" s="6"/>
      <c r="C60" s="12" t="s">
        <v>115</v>
      </c>
      <c r="E60" s="8"/>
      <c r="K60" s="13"/>
      <c r="L60" s="4"/>
      <c r="M60" s="4"/>
    </row>
    <row r="61" spans="1:13" s="3" customFormat="1" ht="25" x14ac:dyDescent="0.25">
      <c r="A61" s="20" t="s">
        <v>521</v>
      </c>
      <c r="B61" s="6"/>
      <c r="C61" s="12" t="s">
        <v>116</v>
      </c>
      <c r="E61" s="8"/>
      <c r="K61" s="13"/>
      <c r="L61" s="4"/>
      <c r="M61" s="4"/>
    </row>
    <row r="62" spans="1:13" s="3" customFormat="1" x14ac:dyDescent="0.25">
      <c r="A62" s="20" t="s">
        <v>522</v>
      </c>
      <c r="B62" s="6"/>
      <c r="C62" s="12" t="s">
        <v>117</v>
      </c>
      <c r="E62" s="8"/>
      <c r="K62" s="13"/>
      <c r="L62" s="4"/>
      <c r="M62" s="4"/>
    </row>
    <row r="63" spans="1:13" s="3" customFormat="1" x14ac:dyDescent="0.25">
      <c r="A63" s="20" t="s">
        <v>523</v>
      </c>
      <c r="B63" s="6"/>
      <c r="C63" s="12" t="s">
        <v>118</v>
      </c>
      <c r="E63" s="8"/>
      <c r="K63" s="13"/>
      <c r="L63" s="4"/>
      <c r="M63" s="4"/>
    </row>
    <row r="64" spans="1:13" s="3" customFormat="1" x14ac:dyDescent="0.25">
      <c r="A64" s="20" t="s">
        <v>524</v>
      </c>
      <c r="B64" s="6"/>
      <c r="C64" s="12" t="s">
        <v>119</v>
      </c>
      <c r="E64" s="8"/>
      <c r="K64" s="13"/>
      <c r="L64" s="4"/>
      <c r="M64" s="4"/>
    </row>
    <row r="65" spans="1:13" s="3" customFormat="1" x14ac:dyDescent="0.25">
      <c r="A65" s="20" t="s">
        <v>525</v>
      </c>
      <c r="B65" s="6"/>
      <c r="C65" s="12" t="s">
        <v>120</v>
      </c>
      <c r="E65" s="8"/>
      <c r="K65" s="13"/>
      <c r="L65" s="4"/>
      <c r="M65" s="4"/>
    </row>
    <row r="66" spans="1:13" s="3" customFormat="1" x14ac:dyDescent="0.25">
      <c r="A66" s="20" t="s">
        <v>526</v>
      </c>
      <c r="B66" s="6"/>
      <c r="C66" s="12" t="s">
        <v>121</v>
      </c>
      <c r="E66" s="8"/>
      <c r="K66" s="13"/>
      <c r="L66" s="4"/>
      <c r="M66" s="4"/>
    </row>
    <row r="67" spans="1:13" s="3" customFormat="1" x14ac:dyDescent="0.25">
      <c r="A67" s="20" t="s">
        <v>527</v>
      </c>
      <c r="B67" s="6"/>
      <c r="C67" s="12" t="s">
        <v>122</v>
      </c>
      <c r="E67" s="8"/>
      <c r="K67" s="13"/>
      <c r="L67" s="4"/>
      <c r="M67" s="4"/>
    </row>
    <row r="68" spans="1:13" s="3" customFormat="1" x14ac:dyDescent="0.25">
      <c r="A68" s="20" t="s">
        <v>528</v>
      </c>
      <c r="B68" s="6"/>
      <c r="C68" s="12" t="s">
        <v>123</v>
      </c>
      <c r="E68" s="8"/>
      <c r="K68" s="13"/>
      <c r="L68" s="4"/>
      <c r="M68" s="4"/>
    </row>
    <row r="69" spans="1:13" s="3" customFormat="1" x14ac:dyDescent="0.25">
      <c r="A69" s="20" t="s">
        <v>529</v>
      </c>
      <c r="B69" s="6"/>
      <c r="C69" s="12" t="s">
        <v>124</v>
      </c>
      <c r="E69" s="8"/>
      <c r="K69" s="13"/>
      <c r="L69" s="4"/>
      <c r="M69" s="4"/>
    </row>
    <row r="70" spans="1:13" s="3" customFormat="1" x14ac:dyDescent="0.25">
      <c r="A70" s="20" t="s">
        <v>530</v>
      </c>
      <c r="B70" s="6"/>
      <c r="C70" s="12" t="s">
        <v>125</v>
      </c>
      <c r="E70" s="8"/>
      <c r="K70" s="13"/>
      <c r="L70" s="4"/>
      <c r="M70" s="4"/>
    </row>
    <row r="71" spans="1:13" s="3" customFormat="1" x14ac:dyDescent="0.25">
      <c r="A71" s="20" t="s">
        <v>531</v>
      </c>
      <c r="B71" s="6"/>
      <c r="C71" s="12" t="s">
        <v>126</v>
      </c>
      <c r="E71" s="8"/>
      <c r="K71" s="13"/>
      <c r="L71" s="4"/>
      <c r="M71" s="4"/>
    </row>
    <row r="72" spans="1:13" s="3" customFormat="1" x14ac:dyDescent="0.25">
      <c r="A72" s="20" t="s">
        <v>532</v>
      </c>
      <c r="B72" s="6"/>
      <c r="C72" s="6"/>
      <c r="E72" s="8"/>
      <c r="K72" s="13"/>
      <c r="L72" s="4"/>
      <c r="M72" s="4"/>
    </row>
    <row r="73" spans="1:13" s="3" customFormat="1" ht="14.5" x14ac:dyDescent="0.25">
      <c r="A73" s="20" t="s">
        <v>533</v>
      </c>
      <c r="B73" s="6"/>
      <c r="C73" s="15" t="s">
        <v>556</v>
      </c>
      <c r="E73" s="8"/>
      <c r="K73" s="13"/>
      <c r="L73" s="4"/>
      <c r="M73" s="4"/>
    </row>
    <row r="74" spans="1:13" s="3" customFormat="1" x14ac:dyDescent="0.25">
      <c r="A74" s="20" t="s">
        <v>534</v>
      </c>
      <c r="B74" s="6"/>
      <c r="C74" s="19" t="s">
        <v>0</v>
      </c>
      <c r="E74" s="8"/>
      <c r="K74" s="13"/>
      <c r="L74" s="4"/>
      <c r="M74" s="4"/>
    </row>
    <row r="75" spans="1:13" s="3" customFormat="1" x14ac:dyDescent="0.25">
      <c r="A75" s="20" t="s">
        <v>535</v>
      </c>
      <c r="B75" s="6"/>
      <c r="C75" s="19" t="s">
        <v>1</v>
      </c>
      <c r="E75" s="8"/>
      <c r="K75" s="13"/>
      <c r="L75" s="4"/>
      <c r="M75" s="4"/>
    </row>
    <row r="76" spans="1:13" s="3" customFormat="1" x14ac:dyDescent="0.25">
      <c r="A76" s="20" t="s">
        <v>536</v>
      </c>
      <c r="B76" s="6"/>
      <c r="C76" s="19" t="s">
        <v>281</v>
      </c>
      <c r="E76" s="8"/>
      <c r="K76" s="13"/>
      <c r="L76" s="4"/>
      <c r="M76" s="4"/>
    </row>
    <row r="77" spans="1:13" s="3" customFormat="1" x14ac:dyDescent="0.25">
      <c r="A77" s="20" t="s">
        <v>537</v>
      </c>
      <c r="B77" s="6"/>
      <c r="C77" s="19" t="s">
        <v>282</v>
      </c>
      <c r="E77" s="8"/>
      <c r="K77" s="13"/>
      <c r="L77" s="4"/>
      <c r="M77" s="4"/>
    </row>
    <row r="78" spans="1:13" s="3" customFormat="1" x14ac:dyDescent="0.25">
      <c r="A78" s="20" t="s">
        <v>538</v>
      </c>
      <c r="B78" s="6"/>
      <c r="C78" s="19" t="s">
        <v>3</v>
      </c>
      <c r="E78" s="8"/>
      <c r="K78" s="13"/>
      <c r="L78" s="4"/>
      <c r="M78" s="4"/>
    </row>
    <row r="79" spans="1:13" s="3" customFormat="1" x14ac:dyDescent="0.25">
      <c r="A79" s="20" t="s">
        <v>539</v>
      </c>
      <c r="B79" s="6"/>
      <c r="C79" s="19" t="s">
        <v>4</v>
      </c>
      <c r="E79" s="8"/>
      <c r="K79" s="13"/>
      <c r="L79" s="4"/>
      <c r="M79" s="4"/>
    </row>
    <row r="80" spans="1:13" s="3" customFormat="1" x14ac:dyDescent="0.25">
      <c r="A80" s="20" t="s">
        <v>540</v>
      </c>
      <c r="B80" s="6"/>
      <c r="C80" s="19" t="s">
        <v>5</v>
      </c>
      <c r="E80" s="8"/>
      <c r="K80" s="13"/>
      <c r="L80" s="4"/>
      <c r="M80" s="4"/>
    </row>
    <row r="81" spans="1:13" s="3" customFormat="1" x14ac:dyDescent="0.25">
      <c r="A81" s="20" t="s">
        <v>541</v>
      </c>
      <c r="B81" s="14"/>
      <c r="C81" s="19" t="s">
        <v>546</v>
      </c>
      <c r="E81" s="8"/>
      <c r="K81" s="13"/>
      <c r="L81" s="4"/>
      <c r="M81" s="4"/>
    </row>
    <row r="82" spans="1:13" s="3" customFormat="1" x14ac:dyDescent="0.25">
      <c r="A82" s="20" t="s">
        <v>542</v>
      </c>
      <c r="B82" s="6"/>
      <c r="C82" s="19" t="s">
        <v>7</v>
      </c>
      <c r="E82" s="8"/>
      <c r="K82" s="13"/>
      <c r="L82" s="4"/>
      <c r="M82" s="4"/>
    </row>
    <row r="83" spans="1:13" s="3" customFormat="1" x14ac:dyDescent="0.25">
      <c r="A83" s="20" t="s">
        <v>543</v>
      </c>
      <c r="B83" s="6"/>
      <c r="C83" s="19" t="s">
        <v>8</v>
      </c>
      <c r="D83" s="8"/>
      <c r="E83" s="8"/>
      <c r="K83" s="13"/>
      <c r="L83" s="4"/>
      <c r="M83" s="4"/>
    </row>
    <row r="84" spans="1:13" s="3" customFormat="1" x14ac:dyDescent="0.25">
      <c r="A84"/>
      <c r="B84" s="6"/>
      <c r="C84" s="19" t="s">
        <v>9</v>
      </c>
      <c r="D84" s="8"/>
      <c r="E84" s="8"/>
      <c r="K84" s="13"/>
      <c r="L84" s="4"/>
      <c r="M84" s="4"/>
    </row>
    <row r="85" spans="1:13" s="3" customFormat="1" ht="14.5" x14ac:dyDescent="0.25">
      <c r="A85" s="15" t="s">
        <v>553</v>
      </c>
      <c r="B85" s="6"/>
      <c r="C85" s="19" t="s">
        <v>10</v>
      </c>
      <c r="D85" s="8"/>
      <c r="E85" s="8"/>
      <c r="K85" s="13"/>
      <c r="L85" s="4"/>
      <c r="M85" s="4"/>
    </row>
    <row r="86" spans="1:13" s="3" customFormat="1" x14ac:dyDescent="0.25">
      <c r="A86" t="s">
        <v>377</v>
      </c>
      <c r="B86" s="6"/>
      <c r="C86" s="19" t="s">
        <v>283</v>
      </c>
      <c r="D86" s="8"/>
      <c r="E86" s="8"/>
      <c r="K86" s="13"/>
      <c r="L86" s="4"/>
      <c r="M86" s="4"/>
    </row>
    <row r="87" spans="1:13" s="3" customFormat="1" x14ac:dyDescent="0.25">
      <c r="A87" t="s">
        <v>378</v>
      </c>
      <c r="B87" s="6"/>
      <c r="C87" s="19" t="s">
        <v>12</v>
      </c>
      <c r="D87" s="8"/>
      <c r="E87" s="8"/>
      <c r="K87" s="13"/>
      <c r="L87" s="4"/>
      <c r="M87" s="4"/>
    </row>
    <row r="88" spans="1:13" s="3" customFormat="1" x14ac:dyDescent="0.25">
      <c r="A88" t="s">
        <v>379</v>
      </c>
      <c r="B88" s="6"/>
      <c r="C88" s="19" t="s">
        <v>13</v>
      </c>
      <c r="D88" s="8"/>
      <c r="E88" s="8"/>
      <c r="K88" s="13"/>
      <c r="L88" s="4"/>
      <c r="M88" s="4"/>
    </row>
    <row r="89" spans="1:13" s="3" customFormat="1" x14ac:dyDescent="0.25">
      <c r="A89" t="s">
        <v>380</v>
      </c>
      <c r="B89" s="6"/>
      <c r="C89" s="19" t="s">
        <v>24</v>
      </c>
      <c r="D89" s="8"/>
      <c r="E89" s="8"/>
      <c r="K89" s="13"/>
      <c r="L89" s="4"/>
      <c r="M89" s="4"/>
    </row>
    <row r="90" spans="1:13" s="3" customFormat="1" x14ac:dyDescent="0.25">
      <c r="A90" t="s">
        <v>381</v>
      </c>
      <c r="B90" s="6"/>
      <c r="C90" s="19" t="s">
        <v>29</v>
      </c>
      <c r="D90" s="8"/>
      <c r="E90" s="8"/>
      <c r="K90" s="13"/>
      <c r="L90" s="4"/>
      <c r="M90" s="4"/>
    </row>
    <row r="91" spans="1:13" s="3" customFormat="1" x14ac:dyDescent="0.25">
      <c r="A91" s="1" t="s">
        <v>453</v>
      </c>
      <c r="B91" s="6"/>
      <c r="C91" s="19" t="s">
        <v>37</v>
      </c>
      <c r="D91" s="8"/>
      <c r="E91" s="8"/>
      <c r="K91" s="13"/>
      <c r="L91" s="4"/>
      <c r="M91" s="4"/>
    </row>
    <row r="92" spans="1:13" s="3" customFormat="1" x14ac:dyDescent="0.25">
      <c r="A92" t="s">
        <v>382</v>
      </c>
      <c r="B92" s="6"/>
      <c r="C92" s="19" t="s">
        <v>42</v>
      </c>
      <c r="D92" s="8"/>
      <c r="E92" s="8"/>
      <c r="K92" s="13"/>
      <c r="L92" s="4"/>
      <c r="M92" s="4"/>
    </row>
    <row r="93" spans="1:13" s="3" customFormat="1" x14ac:dyDescent="0.25">
      <c r="A93" s="23" t="s">
        <v>454</v>
      </c>
      <c r="B93" s="6"/>
      <c r="C93" s="19" t="s">
        <v>43</v>
      </c>
      <c r="D93" s="8"/>
      <c r="E93" s="8"/>
      <c r="K93" s="13"/>
      <c r="L93" s="4"/>
      <c r="M93" s="4"/>
    </row>
    <row r="94" spans="1:13" s="3" customFormat="1" x14ac:dyDescent="0.25">
      <c r="A94" t="s">
        <v>383</v>
      </c>
      <c r="B94" s="6"/>
      <c r="C94" s="19" t="s">
        <v>45</v>
      </c>
      <c r="D94" s="8"/>
      <c r="E94" s="8"/>
      <c r="K94" s="13"/>
      <c r="L94" s="4"/>
      <c r="M94" s="4"/>
    </row>
    <row r="95" spans="1:13" s="3" customFormat="1" x14ac:dyDescent="0.25">
      <c r="A95" t="s">
        <v>384</v>
      </c>
      <c r="B95" s="6"/>
      <c r="C95" s="6"/>
      <c r="D95" s="8"/>
      <c r="E95" s="8"/>
      <c r="K95" s="13"/>
      <c r="L95" s="4"/>
      <c r="M95" s="4"/>
    </row>
    <row r="96" spans="1:13" s="3" customFormat="1" x14ac:dyDescent="0.25">
      <c r="A96" t="s">
        <v>385</v>
      </c>
      <c r="B96" s="6"/>
      <c r="C96" s="6"/>
      <c r="D96" s="8"/>
      <c r="E96" s="8"/>
      <c r="K96" s="13"/>
      <c r="L96" s="4"/>
      <c r="M96" s="4"/>
    </row>
    <row r="97" spans="1:251" s="3" customFormat="1" x14ac:dyDescent="0.25">
      <c r="A97" t="s">
        <v>386</v>
      </c>
      <c r="B97" s="6"/>
      <c r="C97" s="6"/>
      <c r="D97" s="8"/>
      <c r="E97" s="8"/>
      <c r="K97" s="13"/>
      <c r="L97" s="4"/>
      <c r="M97" s="4"/>
    </row>
    <row r="98" spans="1:251" s="3" customFormat="1" x14ac:dyDescent="0.25">
      <c r="A98" t="s">
        <v>387</v>
      </c>
      <c r="B98" s="6"/>
      <c r="C98" s="6"/>
      <c r="D98" s="8"/>
      <c r="E98" s="8"/>
      <c r="K98" s="13"/>
      <c r="L98" s="4"/>
      <c r="M98" s="4"/>
    </row>
    <row r="99" spans="1:251" s="6" customFormat="1" x14ac:dyDescent="0.25">
      <c r="A99" t="s">
        <v>388</v>
      </c>
      <c r="C99" s="16"/>
      <c r="D99" s="8"/>
      <c r="E99" s="8"/>
      <c r="F99" s="3"/>
      <c r="G99" s="3"/>
      <c r="H99" s="3"/>
      <c r="I99" s="3"/>
      <c r="J99" s="3"/>
      <c r="K99" s="13"/>
      <c r="L99" s="4"/>
      <c r="M99" s="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</row>
    <row r="100" spans="1:251" s="6" customFormat="1" x14ac:dyDescent="0.25">
      <c r="A100" t="s">
        <v>389</v>
      </c>
      <c r="C100" s="16"/>
      <c r="D100" s="8"/>
      <c r="E100" s="8"/>
      <c r="F100" s="3"/>
      <c r="G100" s="3"/>
      <c r="H100" s="3"/>
      <c r="I100" s="3"/>
      <c r="J100" s="3"/>
      <c r="K100" s="13"/>
      <c r="L100" s="4"/>
      <c r="M100" s="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</row>
    <row r="101" spans="1:251" s="6" customFormat="1" x14ac:dyDescent="0.25">
      <c r="A101" t="s">
        <v>390</v>
      </c>
      <c r="C101" s="16"/>
      <c r="D101" s="8"/>
      <c r="E101" s="8"/>
      <c r="F101" s="3"/>
      <c r="G101" s="3"/>
      <c r="H101" s="3"/>
      <c r="I101" s="3"/>
      <c r="J101" s="3"/>
      <c r="K101" s="13"/>
      <c r="L101" s="4"/>
      <c r="M101" s="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</row>
    <row r="102" spans="1:251" s="6" customFormat="1" x14ac:dyDescent="0.25">
      <c r="A102" t="s">
        <v>391</v>
      </c>
      <c r="C102" s="16"/>
      <c r="D102" s="8"/>
      <c r="E102" s="8"/>
      <c r="F102" s="3"/>
      <c r="G102" s="3"/>
      <c r="H102" s="3"/>
      <c r="I102" s="3"/>
      <c r="J102" s="3"/>
      <c r="K102" s="13"/>
      <c r="L102" s="4"/>
      <c r="M102" s="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</row>
    <row r="103" spans="1:251" s="6" customFormat="1" x14ac:dyDescent="0.25">
      <c r="A103" t="s">
        <v>392</v>
      </c>
      <c r="C103" s="16"/>
      <c r="D103" s="8"/>
      <c r="E103" s="8"/>
      <c r="F103" s="3"/>
      <c r="G103" s="3"/>
      <c r="H103" s="3"/>
      <c r="I103" s="3"/>
      <c r="J103" s="3"/>
      <c r="K103" s="13"/>
      <c r="L103" s="4"/>
      <c r="M103" s="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</row>
    <row r="104" spans="1:251" s="6" customFormat="1" x14ac:dyDescent="0.25">
      <c r="A104" t="s">
        <v>393</v>
      </c>
      <c r="C104" s="16"/>
      <c r="D104" s="8"/>
      <c r="E104" s="8"/>
      <c r="F104" s="3"/>
      <c r="G104" s="3"/>
      <c r="H104" s="3"/>
      <c r="I104" s="3"/>
      <c r="J104" s="3"/>
      <c r="K104" s="13"/>
      <c r="L104" s="4"/>
      <c r="M104" s="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</row>
    <row r="105" spans="1:251" s="6" customFormat="1" x14ac:dyDescent="0.25">
      <c r="A105" t="s">
        <v>394</v>
      </c>
      <c r="C105" s="16"/>
      <c r="D105" s="8"/>
      <c r="E105" s="8"/>
      <c r="F105" s="3"/>
      <c r="G105" s="3"/>
      <c r="H105" s="3"/>
      <c r="I105" s="3"/>
      <c r="J105" s="3"/>
      <c r="K105" s="13"/>
      <c r="L105" s="4"/>
      <c r="M105" s="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</row>
    <row r="106" spans="1:251" s="6" customFormat="1" x14ac:dyDescent="0.25">
      <c r="A106" t="s">
        <v>395</v>
      </c>
      <c r="C106" s="16"/>
      <c r="D106" s="8"/>
      <c r="E106" s="8"/>
      <c r="F106" s="3"/>
      <c r="G106" s="3"/>
      <c r="H106" s="3"/>
      <c r="I106" s="3"/>
      <c r="J106" s="3"/>
      <c r="K106" s="13"/>
      <c r="L106" s="4"/>
      <c r="M106" s="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</row>
    <row r="107" spans="1:251" s="6" customFormat="1" x14ac:dyDescent="0.25">
      <c r="A107" t="s">
        <v>396</v>
      </c>
      <c r="C107" s="16"/>
      <c r="D107" s="8"/>
      <c r="E107" s="8"/>
      <c r="F107" s="3"/>
      <c r="G107" s="3"/>
      <c r="H107" s="3"/>
      <c r="I107" s="3"/>
      <c r="J107" s="3"/>
      <c r="K107" s="13"/>
      <c r="L107" s="4"/>
      <c r="M107" s="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</row>
    <row r="108" spans="1:251" s="6" customFormat="1" x14ac:dyDescent="0.25">
      <c r="A108" s="3" t="s">
        <v>455</v>
      </c>
      <c r="C108" s="16"/>
      <c r="D108" s="8"/>
      <c r="E108" s="8"/>
      <c r="F108" s="3"/>
      <c r="G108" s="3"/>
      <c r="H108" s="3"/>
      <c r="I108" s="3"/>
      <c r="J108" s="3"/>
      <c r="K108" s="13"/>
      <c r="L108" s="4"/>
      <c r="M108" s="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</row>
    <row r="109" spans="1:251" s="6" customFormat="1" x14ac:dyDescent="0.25">
      <c r="A109" t="s">
        <v>397</v>
      </c>
      <c r="C109" s="16"/>
      <c r="D109" s="8"/>
      <c r="E109" s="8"/>
      <c r="F109" s="3"/>
      <c r="G109" s="3"/>
      <c r="H109" s="3"/>
      <c r="I109" s="3"/>
      <c r="J109" s="3"/>
      <c r="K109" s="13"/>
      <c r="L109" s="4"/>
      <c r="M109" s="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</row>
    <row r="110" spans="1:251" s="6" customFormat="1" x14ac:dyDescent="0.25">
      <c r="A110" s="1" t="s">
        <v>398</v>
      </c>
      <c r="C110" s="16"/>
      <c r="D110" s="8"/>
      <c r="E110" s="8"/>
      <c r="F110" s="3"/>
      <c r="G110" s="3"/>
      <c r="H110" s="3"/>
      <c r="I110" s="3"/>
      <c r="J110" s="3"/>
      <c r="K110" s="13"/>
      <c r="L110" s="4"/>
      <c r="M110" s="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</row>
    <row r="111" spans="1:251" s="6" customFormat="1" x14ac:dyDescent="0.25">
      <c r="A111" t="s">
        <v>399</v>
      </c>
      <c r="C111" s="16"/>
      <c r="D111" s="8"/>
      <c r="E111" s="8"/>
      <c r="F111" s="3"/>
      <c r="G111" s="3"/>
      <c r="H111" s="3"/>
      <c r="I111" s="3"/>
      <c r="J111" s="3"/>
      <c r="K111" s="13"/>
      <c r="L111" s="4"/>
      <c r="M111" s="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</row>
    <row r="112" spans="1:251" s="6" customFormat="1" x14ac:dyDescent="0.25">
      <c r="A112" t="s">
        <v>400</v>
      </c>
      <c r="C112" s="16"/>
      <c r="D112" s="8"/>
      <c r="E112" s="8"/>
      <c r="F112" s="3"/>
      <c r="G112" s="3"/>
      <c r="H112" s="3"/>
      <c r="I112" s="3"/>
      <c r="J112" s="3"/>
      <c r="K112" s="13"/>
      <c r="L112" s="4"/>
      <c r="M112" s="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</row>
    <row r="113" spans="1:251" s="6" customFormat="1" x14ac:dyDescent="0.25">
      <c r="A113" t="s">
        <v>401</v>
      </c>
      <c r="C113" s="16"/>
      <c r="D113" s="8"/>
      <c r="E113" s="8"/>
      <c r="F113" s="3"/>
      <c r="G113" s="3"/>
      <c r="H113" s="3"/>
      <c r="I113" s="3"/>
      <c r="J113" s="3"/>
      <c r="K113" s="13"/>
      <c r="L113" s="4"/>
      <c r="M113" s="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</row>
    <row r="114" spans="1:251" s="6" customFormat="1" x14ac:dyDescent="0.25">
      <c r="A114" t="s">
        <v>402</v>
      </c>
      <c r="C114" s="16"/>
      <c r="D114" s="8"/>
      <c r="E114" s="8"/>
      <c r="F114" s="3"/>
      <c r="G114" s="3"/>
      <c r="H114" s="3"/>
      <c r="I114" s="3"/>
      <c r="J114" s="3"/>
      <c r="K114" s="13"/>
      <c r="L114" s="4"/>
      <c r="M114" s="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</row>
    <row r="115" spans="1:251" s="6" customFormat="1" x14ac:dyDescent="0.25">
      <c r="A115" t="s">
        <v>403</v>
      </c>
      <c r="C115" s="16"/>
      <c r="D115" s="8"/>
      <c r="E115" s="8"/>
      <c r="F115" s="3"/>
      <c r="G115" s="3"/>
      <c r="H115" s="3"/>
      <c r="I115" s="3"/>
      <c r="J115" s="3"/>
      <c r="K115" s="13"/>
      <c r="L115" s="4"/>
      <c r="M115" s="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</row>
    <row r="116" spans="1:251" x14ac:dyDescent="0.25">
      <c r="A116" t="s">
        <v>404</v>
      </c>
      <c r="C116" s="16"/>
    </row>
    <row r="117" spans="1:251" x14ac:dyDescent="0.25">
      <c r="A117" t="s">
        <v>405</v>
      </c>
      <c r="C117" s="16"/>
    </row>
    <row r="118" spans="1:251" x14ac:dyDescent="0.25">
      <c r="A118" t="s">
        <v>406</v>
      </c>
      <c r="C118" s="16"/>
    </row>
    <row r="119" spans="1:251" x14ac:dyDescent="0.25">
      <c r="A119" t="s">
        <v>407</v>
      </c>
      <c r="C119" s="16"/>
    </row>
    <row r="120" spans="1:251" x14ac:dyDescent="0.25">
      <c r="A120" t="s">
        <v>408</v>
      </c>
      <c r="C120" s="16"/>
    </row>
    <row r="121" spans="1:251" x14ac:dyDescent="0.25">
      <c r="A121" t="s">
        <v>409</v>
      </c>
      <c r="C121" s="16"/>
    </row>
    <row r="122" spans="1:251" x14ac:dyDescent="0.25">
      <c r="A122" t="s">
        <v>410</v>
      </c>
      <c r="C122" s="16"/>
    </row>
    <row r="123" spans="1:251" x14ac:dyDescent="0.25">
      <c r="A123" t="s">
        <v>411</v>
      </c>
      <c r="C123" s="16"/>
    </row>
    <row r="124" spans="1:251" x14ac:dyDescent="0.25">
      <c r="A124" t="s">
        <v>412</v>
      </c>
      <c r="C124" s="16"/>
    </row>
    <row r="125" spans="1:251" x14ac:dyDescent="0.25">
      <c r="A125" t="s">
        <v>413</v>
      </c>
      <c r="C125" s="16"/>
    </row>
    <row r="126" spans="1:251" x14ac:dyDescent="0.25">
      <c r="A126" t="s">
        <v>414</v>
      </c>
    </row>
    <row r="127" spans="1:251" x14ac:dyDescent="0.25">
      <c r="A127" t="s">
        <v>415</v>
      </c>
    </row>
    <row r="128" spans="1:251" x14ac:dyDescent="0.25">
      <c r="A128" t="s">
        <v>449</v>
      </c>
    </row>
    <row r="129" spans="1:1" x14ac:dyDescent="0.25">
      <c r="A129" t="s">
        <v>450</v>
      </c>
    </row>
    <row r="130" spans="1:1" x14ac:dyDescent="0.25">
      <c r="A130" t="s">
        <v>416</v>
      </c>
    </row>
    <row r="131" spans="1:1" x14ac:dyDescent="0.25">
      <c r="A131" t="s">
        <v>417</v>
      </c>
    </row>
    <row r="132" spans="1:1" x14ac:dyDescent="0.25">
      <c r="A132" t="s">
        <v>418</v>
      </c>
    </row>
    <row r="133" spans="1:1" x14ac:dyDescent="0.25">
      <c r="A133" t="s">
        <v>419</v>
      </c>
    </row>
    <row r="134" spans="1:1" x14ac:dyDescent="0.25">
      <c r="A134" t="s">
        <v>420</v>
      </c>
    </row>
    <row r="135" spans="1:1" x14ac:dyDescent="0.25">
      <c r="A135" t="s">
        <v>421</v>
      </c>
    </row>
    <row r="136" spans="1:1" x14ac:dyDescent="0.25">
      <c r="A136" t="s">
        <v>422</v>
      </c>
    </row>
    <row r="137" spans="1:1" x14ac:dyDescent="0.25">
      <c r="A137" t="s">
        <v>423</v>
      </c>
    </row>
    <row r="138" spans="1:1" x14ac:dyDescent="0.25">
      <c r="A138" t="s">
        <v>424</v>
      </c>
    </row>
    <row r="139" spans="1:1" x14ac:dyDescent="0.25">
      <c r="A139" t="s">
        <v>425</v>
      </c>
    </row>
    <row r="140" spans="1:1" x14ac:dyDescent="0.25">
      <c r="A140" t="s">
        <v>426</v>
      </c>
    </row>
    <row r="141" spans="1:1" x14ac:dyDescent="0.25">
      <c r="A141" t="s">
        <v>427</v>
      </c>
    </row>
    <row r="142" spans="1:1" x14ac:dyDescent="0.25">
      <c r="A142" s="3" t="s">
        <v>456</v>
      </c>
    </row>
    <row r="143" spans="1:1" x14ac:dyDescent="0.25">
      <c r="A143" t="s">
        <v>428</v>
      </c>
    </row>
    <row r="144" spans="1:1" x14ac:dyDescent="0.25">
      <c r="A144" t="s">
        <v>429</v>
      </c>
    </row>
    <row r="145" spans="1:1" x14ac:dyDescent="0.25">
      <c r="A145" t="s">
        <v>430</v>
      </c>
    </row>
    <row r="146" spans="1:1" x14ac:dyDescent="0.25">
      <c r="A146" t="s">
        <v>431</v>
      </c>
    </row>
    <row r="147" spans="1:1" x14ac:dyDescent="0.25">
      <c r="A147" t="s">
        <v>432</v>
      </c>
    </row>
    <row r="148" spans="1:1" x14ac:dyDescent="0.25">
      <c r="A148" t="s">
        <v>433</v>
      </c>
    </row>
    <row r="149" spans="1:1" x14ac:dyDescent="0.25">
      <c r="A149" t="s">
        <v>434</v>
      </c>
    </row>
    <row r="150" spans="1:1" x14ac:dyDescent="0.25">
      <c r="A150" t="s">
        <v>435</v>
      </c>
    </row>
    <row r="151" spans="1:1" x14ac:dyDescent="0.25">
      <c r="A151" t="s">
        <v>436</v>
      </c>
    </row>
    <row r="152" spans="1:1" x14ac:dyDescent="0.25">
      <c r="A152" t="s">
        <v>437</v>
      </c>
    </row>
    <row r="153" spans="1:1" x14ac:dyDescent="0.25">
      <c r="A153" t="s">
        <v>438</v>
      </c>
    </row>
    <row r="154" spans="1:1" x14ac:dyDescent="0.25">
      <c r="A154" t="s">
        <v>439</v>
      </c>
    </row>
    <row r="155" spans="1:1" x14ac:dyDescent="0.25">
      <c r="A155" t="s">
        <v>440</v>
      </c>
    </row>
    <row r="156" spans="1:1" x14ac:dyDescent="0.25">
      <c r="A156" t="s">
        <v>441</v>
      </c>
    </row>
    <row r="157" spans="1:1" x14ac:dyDescent="0.25">
      <c r="A157" t="s">
        <v>442</v>
      </c>
    </row>
    <row r="158" spans="1:1" x14ac:dyDescent="0.25">
      <c r="A158" t="s">
        <v>443</v>
      </c>
    </row>
    <row r="159" spans="1:1" x14ac:dyDescent="0.25">
      <c r="A159" t="s">
        <v>444</v>
      </c>
    </row>
    <row r="160" spans="1:1" x14ac:dyDescent="0.25">
      <c r="A160" t="s">
        <v>445</v>
      </c>
    </row>
    <row r="161" spans="1:1" x14ac:dyDescent="0.25">
      <c r="A161" t="s">
        <v>446</v>
      </c>
    </row>
    <row r="162" spans="1:1" x14ac:dyDescent="0.25">
      <c r="A162" t="s">
        <v>447</v>
      </c>
    </row>
    <row r="163" spans="1:1" x14ac:dyDescent="0.25">
      <c r="A163" t="s">
        <v>448</v>
      </c>
    </row>
    <row r="164" spans="1:1" x14ac:dyDescent="0.25">
      <c r="A164" t="s">
        <v>451</v>
      </c>
    </row>
    <row r="165" spans="1:1" x14ac:dyDescent="0.25">
      <c r="A165" s="3"/>
    </row>
    <row r="166" spans="1:1" ht="14.5" x14ac:dyDescent="0.25">
      <c r="A166" s="15" t="s">
        <v>554</v>
      </c>
    </row>
    <row r="167" spans="1:1" x14ac:dyDescent="0.25">
      <c r="A167" s="20" t="s">
        <v>284</v>
      </c>
    </row>
    <row r="168" spans="1:1" x14ac:dyDescent="0.25">
      <c r="A168" s="20" t="s">
        <v>285</v>
      </c>
    </row>
    <row r="169" spans="1:1" x14ac:dyDescent="0.25">
      <c r="A169" s="20" t="s">
        <v>286</v>
      </c>
    </row>
    <row r="170" spans="1:1" x14ac:dyDescent="0.25">
      <c r="A170" s="20" t="s">
        <v>287</v>
      </c>
    </row>
    <row r="171" spans="1:1" x14ac:dyDescent="0.25">
      <c r="A171" s="20" t="s">
        <v>288</v>
      </c>
    </row>
    <row r="172" spans="1:1" x14ac:dyDescent="0.25">
      <c r="A172" s="20" t="s">
        <v>289</v>
      </c>
    </row>
    <row r="173" spans="1:1" x14ac:dyDescent="0.25">
      <c r="A173" s="20" t="s">
        <v>290</v>
      </c>
    </row>
    <row r="174" spans="1:1" x14ac:dyDescent="0.25">
      <c r="A174" s="20" t="s">
        <v>291</v>
      </c>
    </row>
    <row r="175" spans="1:1" x14ac:dyDescent="0.25">
      <c r="A175" s="20" t="s">
        <v>292</v>
      </c>
    </row>
    <row r="176" spans="1:1" x14ac:dyDescent="0.25">
      <c r="A176" s="20" t="s">
        <v>293</v>
      </c>
    </row>
    <row r="177" spans="1:1" x14ac:dyDescent="0.25">
      <c r="A177" s="20" t="s">
        <v>294</v>
      </c>
    </row>
    <row r="178" spans="1:1" x14ac:dyDescent="0.25">
      <c r="A178" s="20" t="s">
        <v>295</v>
      </c>
    </row>
    <row r="179" spans="1:1" x14ac:dyDescent="0.25">
      <c r="A179" s="20" t="s">
        <v>296</v>
      </c>
    </row>
    <row r="180" spans="1:1" x14ac:dyDescent="0.25">
      <c r="A180" s="20" t="s">
        <v>297</v>
      </c>
    </row>
    <row r="181" spans="1:1" x14ac:dyDescent="0.25">
      <c r="A181" s="20" t="s">
        <v>298</v>
      </c>
    </row>
    <row r="182" spans="1:1" x14ac:dyDescent="0.25">
      <c r="A182" s="20" t="s">
        <v>299</v>
      </c>
    </row>
    <row r="183" spans="1:1" x14ac:dyDescent="0.25">
      <c r="A183" s="20" t="s">
        <v>300</v>
      </c>
    </row>
    <row r="184" spans="1:1" x14ac:dyDescent="0.25">
      <c r="A184" s="20" t="s">
        <v>301</v>
      </c>
    </row>
    <row r="185" spans="1:1" x14ac:dyDescent="0.25">
      <c r="A185" s="20" t="s">
        <v>302</v>
      </c>
    </row>
    <row r="186" spans="1:1" x14ac:dyDescent="0.25">
      <c r="A186" s="20" t="s">
        <v>303</v>
      </c>
    </row>
    <row r="187" spans="1:1" x14ac:dyDescent="0.25">
      <c r="A187" s="20" t="s">
        <v>304</v>
      </c>
    </row>
    <row r="188" spans="1:1" x14ac:dyDescent="0.25">
      <c r="A188" s="20" t="s">
        <v>305</v>
      </c>
    </row>
    <row r="189" spans="1:1" x14ac:dyDescent="0.25">
      <c r="A189" s="20" t="s">
        <v>306</v>
      </c>
    </row>
    <row r="190" spans="1:1" x14ac:dyDescent="0.25">
      <c r="A190" s="20" t="s">
        <v>307</v>
      </c>
    </row>
    <row r="191" spans="1:1" x14ac:dyDescent="0.25">
      <c r="A191" s="20" t="s">
        <v>308</v>
      </c>
    </row>
    <row r="192" spans="1:1" x14ac:dyDescent="0.25">
      <c r="A192" s="20" t="s">
        <v>309</v>
      </c>
    </row>
    <row r="193" spans="1:1" x14ac:dyDescent="0.25">
      <c r="A193" s="20" t="s">
        <v>310</v>
      </c>
    </row>
    <row r="194" spans="1:1" x14ac:dyDescent="0.25">
      <c r="A194" s="20" t="s">
        <v>311</v>
      </c>
    </row>
    <row r="195" spans="1:1" x14ac:dyDescent="0.25">
      <c r="A195" s="20" t="s">
        <v>312</v>
      </c>
    </row>
    <row r="196" spans="1:1" x14ac:dyDescent="0.25">
      <c r="A196" s="20" t="s">
        <v>313</v>
      </c>
    </row>
    <row r="197" spans="1:1" x14ac:dyDescent="0.25">
      <c r="A197" s="20" t="s">
        <v>314</v>
      </c>
    </row>
    <row r="198" spans="1:1" x14ac:dyDescent="0.25">
      <c r="A198" s="20" t="s">
        <v>315</v>
      </c>
    </row>
    <row r="199" spans="1:1" x14ac:dyDescent="0.25">
      <c r="A199" s="20" t="s">
        <v>316</v>
      </c>
    </row>
    <row r="200" spans="1:1" x14ac:dyDescent="0.25">
      <c r="A200" s="20" t="s">
        <v>317</v>
      </c>
    </row>
    <row r="201" spans="1:1" x14ac:dyDescent="0.25">
      <c r="A201" s="20" t="s">
        <v>318</v>
      </c>
    </row>
    <row r="202" spans="1:1" x14ac:dyDescent="0.25">
      <c r="A202" s="20" t="s">
        <v>319</v>
      </c>
    </row>
    <row r="203" spans="1:1" x14ac:dyDescent="0.25">
      <c r="A203" s="20" t="s">
        <v>320</v>
      </c>
    </row>
    <row r="204" spans="1:1" x14ac:dyDescent="0.25">
      <c r="A204" s="20" t="s">
        <v>321</v>
      </c>
    </row>
    <row r="205" spans="1:1" x14ac:dyDescent="0.25">
      <c r="A205" s="20" t="s">
        <v>322</v>
      </c>
    </row>
    <row r="206" spans="1:1" x14ac:dyDescent="0.25">
      <c r="A206" s="20" t="s">
        <v>323</v>
      </c>
    </row>
    <row r="207" spans="1:1" x14ac:dyDescent="0.25">
      <c r="A207" s="20" t="s">
        <v>324</v>
      </c>
    </row>
    <row r="208" spans="1:1" x14ac:dyDescent="0.25">
      <c r="A208" s="20" t="s">
        <v>325</v>
      </c>
    </row>
    <row r="209" spans="1:1" x14ac:dyDescent="0.25">
      <c r="A209" s="20" t="s">
        <v>326</v>
      </c>
    </row>
    <row r="210" spans="1:1" x14ac:dyDescent="0.25">
      <c r="A210" s="20" t="s">
        <v>327</v>
      </c>
    </row>
    <row r="211" spans="1:1" x14ac:dyDescent="0.25">
      <c r="A211" s="20" t="s">
        <v>328</v>
      </c>
    </row>
    <row r="212" spans="1:1" x14ac:dyDescent="0.25">
      <c r="A212" s="20" t="s">
        <v>329</v>
      </c>
    </row>
    <row r="213" spans="1:1" x14ac:dyDescent="0.25">
      <c r="A213" s="20" t="s">
        <v>330</v>
      </c>
    </row>
    <row r="214" spans="1:1" x14ac:dyDescent="0.25">
      <c r="A214" s="20" t="s">
        <v>331</v>
      </c>
    </row>
    <row r="215" spans="1:1" x14ac:dyDescent="0.25">
      <c r="A215" s="20" t="s">
        <v>332</v>
      </c>
    </row>
    <row r="216" spans="1:1" x14ac:dyDescent="0.25">
      <c r="A216" s="20" t="s">
        <v>333</v>
      </c>
    </row>
    <row r="217" spans="1:1" x14ac:dyDescent="0.25">
      <c r="A217" s="20" t="s">
        <v>334</v>
      </c>
    </row>
    <row r="218" spans="1:1" x14ac:dyDescent="0.25">
      <c r="A218" s="20" t="s">
        <v>335</v>
      </c>
    </row>
    <row r="219" spans="1:1" x14ac:dyDescent="0.25">
      <c r="A219" s="20" t="s">
        <v>336</v>
      </c>
    </row>
    <row r="220" spans="1:1" x14ac:dyDescent="0.25">
      <c r="A220" s="20" t="s">
        <v>337</v>
      </c>
    </row>
    <row r="221" spans="1:1" x14ac:dyDescent="0.25">
      <c r="A221" s="20" t="s">
        <v>338</v>
      </c>
    </row>
    <row r="222" spans="1:1" x14ac:dyDescent="0.25">
      <c r="A222" s="20" t="s">
        <v>339</v>
      </c>
    </row>
    <row r="223" spans="1:1" x14ac:dyDescent="0.25">
      <c r="A223" s="20" t="s">
        <v>340</v>
      </c>
    </row>
    <row r="224" spans="1:1" x14ac:dyDescent="0.25">
      <c r="A224" s="20" t="s">
        <v>341</v>
      </c>
    </row>
    <row r="225" spans="1:1" x14ac:dyDescent="0.25">
      <c r="A225" s="20" t="s">
        <v>342</v>
      </c>
    </row>
    <row r="226" spans="1:1" x14ac:dyDescent="0.25">
      <c r="A226" s="20" t="s">
        <v>343</v>
      </c>
    </row>
    <row r="227" spans="1:1" x14ac:dyDescent="0.25">
      <c r="A227" s="20" t="s">
        <v>344</v>
      </c>
    </row>
    <row r="228" spans="1:1" x14ac:dyDescent="0.25">
      <c r="A228" s="20" t="s">
        <v>345</v>
      </c>
    </row>
    <row r="229" spans="1:1" x14ac:dyDescent="0.25">
      <c r="A229" s="20" t="s">
        <v>346</v>
      </c>
    </row>
    <row r="230" spans="1:1" x14ac:dyDescent="0.25">
      <c r="A230" s="20" t="s">
        <v>347</v>
      </c>
    </row>
    <row r="231" spans="1:1" x14ac:dyDescent="0.25">
      <c r="A231" s="20" t="s">
        <v>348</v>
      </c>
    </row>
    <row r="232" spans="1:1" x14ac:dyDescent="0.25">
      <c r="A232" s="20" t="s">
        <v>349</v>
      </c>
    </row>
    <row r="233" spans="1:1" x14ac:dyDescent="0.25">
      <c r="A233" s="20" t="s">
        <v>350</v>
      </c>
    </row>
    <row r="234" spans="1:1" x14ac:dyDescent="0.25">
      <c r="A234" s="20" t="s">
        <v>351</v>
      </c>
    </row>
    <row r="235" spans="1:1" x14ac:dyDescent="0.25">
      <c r="A235" s="20" t="s">
        <v>352</v>
      </c>
    </row>
    <row r="236" spans="1:1" x14ac:dyDescent="0.25">
      <c r="A236" s="20" t="s">
        <v>353</v>
      </c>
    </row>
    <row r="237" spans="1:1" x14ac:dyDescent="0.25">
      <c r="A237" s="20" t="s">
        <v>354</v>
      </c>
    </row>
    <row r="238" spans="1:1" x14ac:dyDescent="0.25">
      <c r="A238" s="20" t="s">
        <v>355</v>
      </c>
    </row>
    <row r="239" spans="1:1" x14ac:dyDescent="0.25">
      <c r="A239" s="20" t="s">
        <v>356</v>
      </c>
    </row>
    <row r="240" spans="1:1" x14ac:dyDescent="0.25">
      <c r="A240" s="20" t="s">
        <v>357</v>
      </c>
    </row>
    <row r="241" spans="1:1" x14ac:dyDescent="0.25">
      <c r="A241" s="20" t="s">
        <v>358</v>
      </c>
    </row>
    <row r="242" spans="1:1" x14ac:dyDescent="0.25">
      <c r="A242" s="20" t="s">
        <v>359</v>
      </c>
    </row>
    <row r="243" spans="1:1" x14ac:dyDescent="0.25">
      <c r="A243" s="20" t="s">
        <v>360</v>
      </c>
    </row>
    <row r="245" spans="1:1" ht="14.5" x14ac:dyDescent="0.25">
      <c r="A245" s="15" t="s">
        <v>557</v>
      </c>
    </row>
    <row r="246" spans="1:1" x14ac:dyDescent="0.25">
      <c r="A246" s="12" t="s">
        <v>113</v>
      </c>
    </row>
    <row r="247" spans="1:1" x14ac:dyDescent="0.25">
      <c r="A247" s="12" t="s">
        <v>114</v>
      </c>
    </row>
    <row r="248" spans="1:1" x14ac:dyDescent="0.25">
      <c r="A248" s="12" t="s">
        <v>127</v>
      </c>
    </row>
    <row r="249" spans="1:1" x14ac:dyDescent="0.25">
      <c r="A249" s="12" t="s">
        <v>128</v>
      </c>
    </row>
    <row r="250" spans="1:1" x14ac:dyDescent="0.25">
      <c r="A250" s="12" t="s">
        <v>129</v>
      </c>
    </row>
    <row r="251" spans="1:1" x14ac:dyDescent="0.25">
      <c r="A251" s="12" t="s">
        <v>130</v>
      </c>
    </row>
    <row r="252" spans="1:1" x14ac:dyDescent="0.25">
      <c r="A252" s="12" t="s">
        <v>131</v>
      </c>
    </row>
    <row r="253" spans="1:1" x14ac:dyDescent="0.25">
      <c r="A253" s="12" t="s">
        <v>132</v>
      </c>
    </row>
    <row r="254" spans="1:1" x14ac:dyDescent="0.25">
      <c r="A254" s="12" t="s">
        <v>118</v>
      </c>
    </row>
    <row r="255" spans="1:1" x14ac:dyDescent="0.25">
      <c r="A255" s="12" t="s">
        <v>133</v>
      </c>
    </row>
    <row r="256" spans="1:1" x14ac:dyDescent="0.25">
      <c r="A256" s="12" t="s">
        <v>134</v>
      </c>
    </row>
    <row r="257" spans="1:1" x14ac:dyDescent="0.25">
      <c r="A257" s="12" t="s">
        <v>119</v>
      </c>
    </row>
    <row r="258" spans="1:1" x14ac:dyDescent="0.25">
      <c r="A258" s="12" t="s">
        <v>135</v>
      </c>
    </row>
    <row r="259" spans="1:1" x14ac:dyDescent="0.25">
      <c r="A259" s="12" t="s">
        <v>136</v>
      </c>
    </row>
    <row r="260" spans="1:1" x14ac:dyDescent="0.25">
      <c r="A260" s="12" t="s">
        <v>137</v>
      </c>
    </row>
    <row r="261" spans="1:1" x14ac:dyDescent="0.25">
      <c r="A261" s="12" t="s">
        <v>138</v>
      </c>
    </row>
    <row r="262" spans="1:1" x14ac:dyDescent="0.25">
      <c r="A262" s="12" t="s">
        <v>120</v>
      </c>
    </row>
    <row r="263" spans="1:1" x14ac:dyDescent="0.25">
      <c r="A263" s="12" t="s">
        <v>139</v>
      </c>
    </row>
    <row r="264" spans="1:1" x14ac:dyDescent="0.25">
      <c r="A264" s="12" t="s">
        <v>140</v>
      </c>
    </row>
    <row r="265" spans="1:1" x14ac:dyDescent="0.25">
      <c r="A265" s="12" t="s">
        <v>141</v>
      </c>
    </row>
    <row r="266" spans="1:1" x14ac:dyDescent="0.25">
      <c r="A266" s="12" t="s">
        <v>142</v>
      </c>
    </row>
    <row r="267" spans="1:1" x14ac:dyDescent="0.25">
      <c r="A267" s="12" t="s">
        <v>143</v>
      </c>
    </row>
    <row r="268" spans="1:1" x14ac:dyDescent="0.25">
      <c r="A268" s="12" t="s">
        <v>144</v>
      </c>
    </row>
    <row r="269" spans="1:1" x14ac:dyDescent="0.25">
      <c r="A269" s="12" t="s">
        <v>145</v>
      </c>
    </row>
    <row r="270" spans="1:1" x14ac:dyDescent="0.25">
      <c r="A270" s="12" t="s">
        <v>121</v>
      </c>
    </row>
    <row r="271" spans="1:1" x14ac:dyDescent="0.25">
      <c r="A271" s="12" t="s">
        <v>146</v>
      </c>
    </row>
    <row r="272" spans="1:1" x14ac:dyDescent="0.25">
      <c r="A272" s="12" t="s">
        <v>147</v>
      </c>
    </row>
    <row r="273" spans="1:1" x14ac:dyDescent="0.25">
      <c r="A273" s="12" t="s">
        <v>122</v>
      </c>
    </row>
    <row r="274" spans="1:1" x14ac:dyDescent="0.25">
      <c r="A274" s="12" t="s">
        <v>148</v>
      </c>
    </row>
    <row r="275" spans="1:1" x14ac:dyDescent="0.25">
      <c r="A275" s="12" t="s">
        <v>149</v>
      </c>
    </row>
    <row r="276" spans="1:1" x14ac:dyDescent="0.25">
      <c r="A276" s="12" t="s">
        <v>123</v>
      </c>
    </row>
    <row r="277" spans="1:1" x14ac:dyDescent="0.25">
      <c r="A277" s="12" t="s">
        <v>150</v>
      </c>
    </row>
    <row r="278" spans="1:1" x14ac:dyDescent="0.25">
      <c r="A278" s="12" t="s">
        <v>151</v>
      </c>
    </row>
    <row r="279" spans="1:1" x14ac:dyDescent="0.25">
      <c r="A279" s="12" t="s">
        <v>152</v>
      </c>
    </row>
    <row r="280" spans="1:1" x14ac:dyDescent="0.25">
      <c r="A280" s="12" t="s">
        <v>153</v>
      </c>
    </row>
    <row r="281" spans="1:1" x14ac:dyDescent="0.25">
      <c r="A281" s="12" t="s">
        <v>154</v>
      </c>
    </row>
    <row r="282" spans="1:1" x14ac:dyDescent="0.25">
      <c r="A282" s="12" t="s">
        <v>155</v>
      </c>
    </row>
    <row r="283" spans="1:1" x14ac:dyDescent="0.25">
      <c r="A283" s="12" t="s">
        <v>156</v>
      </c>
    </row>
    <row r="284" spans="1:1" x14ac:dyDescent="0.25">
      <c r="A284" s="12" t="s">
        <v>157</v>
      </c>
    </row>
    <row r="285" spans="1:1" x14ac:dyDescent="0.25">
      <c r="A285" s="12" t="s">
        <v>124</v>
      </c>
    </row>
    <row r="286" spans="1:1" x14ac:dyDescent="0.25">
      <c r="A286" s="12" t="s">
        <v>158</v>
      </c>
    </row>
    <row r="287" spans="1:1" x14ac:dyDescent="0.25">
      <c r="A287" s="12" t="s">
        <v>159</v>
      </c>
    </row>
    <row r="288" spans="1:1" x14ac:dyDescent="0.25">
      <c r="A288" s="12" t="s">
        <v>160</v>
      </c>
    </row>
    <row r="289" spans="1:1" x14ac:dyDescent="0.25">
      <c r="A289" s="12" t="s">
        <v>161</v>
      </c>
    </row>
    <row r="290" spans="1:1" x14ac:dyDescent="0.25">
      <c r="A290" s="12" t="s">
        <v>162</v>
      </c>
    </row>
    <row r="291" spans="1:1" x14ac:dyDescent="0.25">
      <c r="A291" s="12" t="s">
        <v>125</v>
      </c>
    </row>
    <row r="292" spans="1:1" x14ac:dyDescent="0.25">
      <c r="A292" s="12" t="s">
        <v>163</v>
      </c>
    </row>
    <row r="293" spans="1:1" x14ac:dyDescent="0.25">
      <c r="A293" s="12" t="s">
        <v>164</v>
      </c>
    </row>
    <row r="294" spans="1:1" x14ac:dyDescent="0.25">
      <c r="A294" s="12" t="s">
        <v>165</v>
      </c>
    </row>
    <row r="295" spans="1:1" x14ac:dyDescent="0.25">
      <c r="A295" s="12" t="s">
        <v>166</v>
      </c>
    </row>
    <row r="296" spans="1:1" x14ac:dyDescent="0.25">
      <c r="A296" s="12" t="s">
        <v>167</v>
      </c>
    </row>
    <row r="297" spans="1:1" x14ac:dyDescent="0.25">
      <c r="A297" s="12" t="s">
        <v>126</v>
      </c>
    </row>
    <row r="298" spans="1:1" x14ac:dyDescent="0.25">
      <c r="A298" s="12" t="s">
        <v>168</v>
      </c>
    </row>
    <row r="299" spans="1:1" x14ac:dyDescent="0.25">
      <c r="A299" s="12" t="s">
        <v>169</v>
      </c>
    </row>
    <row r="300" spans="1:1" x14ac:dyDescent="0.25">
      <c r="A300" s="12" t="s">
        <v>170</v>
      </c>
    </row>
    <row r="301" spans="1:1" x14ac:dyDescent="0.25">
      <c r="A301" s="12" t="s">
        <v>171</v>
      </c>
    </row>
    <row r="302" spans="1:1" x14ac:dyDescent="0.25">
      <c r="A302" s="12" t="s">
        <v>172</v>
      </c>
    </row>
    <row r="304" spans="1:1" ht="15.5" x14ac:dyDescent="0.35">
      <c r="A304" s="17" t="s">
        <v>559</v>
      </c>
    </row>
    <row r="305" spans="1:1" x14ac:dyDescent="0.25">
      <c r="A305" s="18" t="s">
        <v>173</v>
      </c>
    </row>
    <row r="306" spans="1:1" x14ac:dyDescent="0.25">
      <c r="A306" s="18" t="s">
        <v>174</v>
      </c>
    </row>
    <row r="307" spans="1:1" x14ac:dyDescent="0.25">
      <c r="A307" s="18" t="s">
        <v>175</v>
      </c>
    </row>
    <row r="308" spans="1:1" x14ac:dyDescent="0.25">
      <c r="A308" s="18" t="s">
        <v>176</v>
      </c>
    </row>
    <row r="309" spans="1:1" x14ac:dyDescent="0.25">
      <c r="A309" s="18" t="s">
        <v>177</v>
      </c>
    </row>
    <row r="310" spans="1:1" x14ac:dyDescent="0.25">
      <c r="A310" s="18" t="s">
        <v>178</v>
      </c>
    </row>
    <row r="311" spans="1:1" x14ac:dyDescent="0.25">
      <c r="A311" s="18" t="s">
        <v>179</v>
      </c>
    </row>
    <row r="312" spans="1:1" x14ac:dyDescent="0.25">
      <c r="A312" s="18" t="s">
        <v>180</v>
      </c>
    </row>
    <row r="313" spans="1:1" x14ac:dyDescent="0.25">
      <c r="A313" s="18" t="s">
        <v>181</v>
      </c>
    </row>
    <row r="314" spans="1:1" x14ac:dyDescent="0.25">
      <c r="A314" s="18" t="s">
        <v>182</v>
      </c>
    </row>
    <row r="315" spans="1:1" x14ac:dyDescent="0.25">
      <c r="A315" s="18" t="s">
        <v>183</v>
      </c>
    </row>
    <row r="316" spans="1:1" x14ac:dyDescent="0.25">
      <c r="A316" s="18" t="s">
        <v>184</v>
      </c>
    </row>
    <row r="317" spans="1:1" x14ac:dyDescent="0.25">
      <c r="A317" s="18" t="s">
        <v>185</v>
      </c>
    </row>
    <row r="318" spans="1:1" x14ac:dyDescent="0.25">
      <c r="A318" s="18" t="s">
        <v>186</v>
      </c>
    </row>
    <row r="319" spans="1:1" x14ac:dyDescent="0.25">
      <c r="A319" s="18" t="s">
        <v>187</v>
      </c>
    </row>
    <row r="320" spans="1:1" x14ac:dyDescent="0.25">
      <c r="A320" s="18" t="s">
        <v>188</v>
      </c>
    </row>
    <row r="321" spans="1:1" x14ac:dyDescent="0.25">
      <c r="A321" s="18" t="s">
        <v>189</v>
      </c>
    </row>
    <row r="322" spans="1:1" x14ac:dyDescent="0.25">
      <c r="A322" s="18" t="s">
        <v>190</v>
      </c>
    </row>
    <row r="323" spans="1:1" x14ac:dyDescent="0.25">
      <c r="A323" s="18" t="s">
        <v>191</v>
      </c>
    </row>
    <row r="324" spans="1:1" x14ac:dyDescent="0.25">
      <c r="A324" s="18" t="s">
        <v>192</v>
      </c>
    </row>
    <row r="325" spans="1:1" x14ac:dyDescent="0.25">
      <c r="A325" s="18" t="s">
        <v>193</v>
      </c>
    </row>
    <row r="326" spans="1:1" x14ac:dyDescent="0.25">
      <c r="A326" s="18" t="s">
        <v>194</v>
      </c>
    </row>
    <row r="327" spans="1:1" x14ac:dyDescent="0.25">
      <c r="A327" s="18" t="s">
        <v>195</v>
      </c>
    </row>
    <row r="328" spans="1:1" x14ac:dyDescent="0.25">
      <c r="A328" s="18" t="s">
        <v>196</v>
      </c>
    </row>
    <row r="329" spans="1:1" x14ac:dyDescent="0.25">
      <c r="A329" s="18" t="s">
        <v>197</v>
      </c>
    </row>
    <row r="330" spans="1:1" x14ac:dyDescent="0.25">
      <c r="A330" s="18" t="s">
        <v>198</v>
      </c>
    </row>
    <row r="331" spans="1:1" x14ac:dyDescent="0.25">
      <c r="A331" s="18" t="s">
        <v>199</v>
      </c>
    </row>
    <row r="332" spans="1:1" x14ac:dyDescent="0.25">
      <c r="A332" s="18" t="s">
        <v>200</v>
      </c>
    </row>
    <row r="333" spans="1:1" x14ac:dyDescent="0.25">
      <c r="A333" s="18" t="s">
        <v>201</v>
      </c>
    </row>
    <row r="334" spans="1:1" x14ac:dyDescent="0.25">
      <c r="A334" s="18" t="s">
        <v>202</v>
      </c>
    </row>
    <row r="335" spans="1:1" x14ac:dyDescent="0.25">
      <c r="A335" s="18" t="s">
        <v>203</v>
      </c>
    </row>
    <row r="336" spans="1:1" x14ac:dyDescent="0.25">
      <c r="A336" s="18" t="s">
        <v>204</v>
      </c>
    </row>
    <row r="337" spans="1:1" x14ac:dyDescent="0.25">
      <c r="A337" s="18" t="s">
        <v>205</v>
      </c>
    </row>
    <row r="338" spans="1:1" x14ac:dyDescent="0.25">
      <c r="A338" s="18" t="s">
        <v>206</v>
      </c>
    </row>
    <row r="339" spans="1:1" x14ac:dyDescent="0.25">
      <c r="A339" s="18" t="s">
        <v>207</v>
      </c>
    </row>
    <row r="340" spans="1:1" x14ac:dyDescent="0.25">
      <c r="A340" s="18" t="s">
        <v>208</v>
      </c>
    </row>
    <row r="341" spans="1:1" x14ac:dyDescent="0.25">
      <c r="A341" s="18" t="s">
        <v>209</v>
      </c>
    </row>
    <row r="342" spans="1:1" x14ac:dyDescent="0.25">
      <c r="A342" s="18" t="s">
        <v>587</v>
      </c>
    </row>
    <row r="343" spans="1:1" x14ac:dyDescent="0.25">
      <c r="A343" s="18" t="s">
        <v>210</v>
      </c>
    </row>
    <row r="344" spans="1:1" x14ac:dyDescent="0.25">
      <c r="A344" s="18" t="s">
        <v>211</v>
      </c>
    </row>
    <row r="345" spans="1:1" x14ac:dyDescent="0.25">
      <c r="A345" s="18" t="s">
        <v>212</v>
      </c>
    </row>
    <row r="346" spans="1:1" x14ac:dyDescent="0.25">
      <c r="A346" s="18" t="s">
        <v>213</v>
      </c>
    </row>
    <row r="347" spans="1:1" x14ac:dyDescent="0.25">
      <c r="A347" s="18" t="s">
        <v>214</v>
      </c>
    </row>
    <row r="348" spans="1:1" x14ac:dyDescent="0.25">
      <c r="A348" s="18" t="s">
        <v>215</v>
      </c>
    </row>
    <row r="349" spans="1:1" x14ac:dyDescent="0.25">
      <c r="A349" s="18" t="s">
        <v>216</v>
      </c>
    </row>
    <row r="350" spans="1:1" x14ac:dyDescent="0.25">
      <c r="A350" s="18" t="s">
        <v>217</v>
      </c>
    </row>
    <row r="351" spans="1:1" x14ac:dyDescent="0.25">
      <c r="A351" s="18" t="s">
        <v>218</v>
      </c>
    </row>
    <row r="352" spans="1:1" x14ac:dyDescent="0.25">
      <c r="A352" s="18" t="s">
        <v>219</v>
      </c>
    </row>
    <row r="353" spans="1:1" x14ac:dyDescent="0.25">
      <c r="A353" s="18" t="s">
        <v>220</v>
      </c>
    </row>
    <row r="354" spans="1:1" x14ac:dyDescent="0.25">
      <c r="A354" s="18" t="s">
        <v>221</v>
      </c>
    </row>
    <row r="355" spans="1:1" x14ac:dyDescent="0.25">
      <c r="A355" s="18" t="s">
        <v>222</v>
      </c>
    </row>
    <row r="356" spans="1:1" x14ac:dyDescent="0.25">
      <c r="A356" s="18" t="s">
        <v>223</v>
      </c>
    </row>
    <row r="357" spans="1:1" x14ac:dyDescent="0.25">
      <c r="A357" s="18" t="s">
        <v>224</v>
      </c>
    </row>
    <row r="358" spans="1:1" x14ac:dyDescent="0.25">
      <c r="A358" s="18" t="s">
        <v>225</v>
      </c>
    </row>
    <row r="359" spans="1:1" x14ac:dyDescent="0.25">
      <c r="A359" s="18" t="s">
        <v>226</v>
      </c>
    </row>
    <row r="360" spans="1:1" x14ac:dyDescent="0.25">
      <c r="A360" s="18" t="s">
        <v>227</v>
      </c>
    </row>
    <row r="361" spans="1:1" x14ac:dyDescent="0.25">
      <c r="A361" s="18" t="s">
        <v>228</v>
      </c>
    </row>
    <row r="362" spans="1:1" x14ac:dyDescent="0.25">
      <c r="A362" s="18" t="s">
        <v>229</v>
      </c>
    </row>
    <row r="363" spans="1:1" x14ac:dyDescent="0.25">
      <c r="A363" s="18" t="s">
        <v>230</v>
      </c>
    </row>
    <row r="364" spans="1:1" x14ac:dyDescent="0.25">
      <c r="A364" s="18" t="s">
        <v>231</v>
      </c>
    </row>
    <row r="365" spans="1:1" x14ac:dyDescent="0.25">
      <c r="A365" s="18" t="s">
        <v>232</v>
      </c>
    </row>
    <row r="366" spans="1:1" x14ac:dyDescent="0.25">
      <c r="A366" s="11"/>
    </row>
    <row r="367" spans="1:1" ht="15.5" x14ac:dyDescent="0.35">
      <c r="A367" s="17" t="s">
        <v>558</v>
      </c>
    </row>
    <row r="368" spans="1:1" x14ac:dyDescent="0.25">
      <c r="A368" s="19" t="s">
        <v>233</v>
      </c>
    </row>
    <row r="369" spans="1:1" x14ac:dyDescent="0.25">
      <c r="A369" s="19" t="s">
        <v>234</v>
      </c>
    </row>
    <row r="370" spans="1:1" x14ac:dyDescent="0.25">
      <c r="A370" s="19" t="s">
        <v>235</v>
      </c>
    </row>
    <row r="371" spans="1:1" x14ac:dyDescent="0.25">
      <c r="A371" s="19" t="s">
        <v>236</v>
      </c>
    </row>
    <row r="372" spans="1:1" x14ac:dyDescent="0.25">
      <c r="A372" s="19" t="s">
        <v>237</v>
      </c>
    </row>
    <row r="373" spans="1:1" x14ac:dyDescent="0.25">
      <c r="A373" s="19" t="s">
        <v>238</v>
      </c>
    </row>
    <row r="374" spans="1:1" x14ac:dyDescent="0.25">
      <c r="A374" s="19" t="s">
        <v>239</v>
      </c>
    </row>
    <row r="375" spans="1:1" x14ac:dyDescent="0.25">
      <c r="A375" s="19" t="s">
        <v>240</v>
      </c>
    </row>
    <row r="376" spans="1:1" x14ac:dyDescent="0.25">
      <c r="A376" s="19" t="s">
        <v>241</v>
      </c>
    </row>
    <row r="377" spans="1:1" x14ac:dyDescent="0.25">
      <c r="A377" s="19" t="s">
        <v>242</v>
      </c>
    </row>
    <row r="378" spans="1:1" x14ac:dyDescent="0.25">
      <c r="A378" s="19" t="s">
        <v>243</v>
      </c>
    </row>
    <row r="379" spans="1:1" x14ac:dyDescent="0.25">
      <c r="A379" s="19" t="s">
        <v>244</v>
      </c>
    </row>
    <row r="380" spans="1:1" x14ac:dyDescent="0.25">
      <c r="A380" s="19" t="s">
        <v>245</v>
      </c>
    </row>
    <row r="381" spans="1:1" x14ac:dyDescent="0.25">
      <c r="A381" s="19" t="s">
        <v>246</v>
      </c>
    </row>
    <row r="382" spans="1:1" x14ac:dyDescent="0.25">
      <c r="A382" s="19" t="s">
        <v>247</v>
      </c>
    </row>
    <row r="383" spans="1:1" x14ac:dyDescent="0.25">
      <c r="A383" s="19" t="s">
        <v>248</v>
      </c>
    </row>
    <row r="384" spans="1:1" x14ac:dyDescent="0.25">
      <c r="A384" s="19" t="s">
        <v>249</v>
      </c>
    </row>
    <row r="385" spans="1:1" x14ac:dyDescent="0.25">
      <c r="A385" s="19" t="s">
        <v>250</v>
      </c>
    </row>
    <row r="386" spans="1:1" x14ac:dyDescent="0.25">
      <c r="A386" s="19" t="s">
        <v>251</v>
      </c>
    </row>
    <row r="387" spans="1:1" x14ac:dyDescent="0.25">
      <c r="A387" s="19" t="s">
        <v>252</v>
      </c>
    </row>
    <row r="388" spans="1:1" x14ac:dyDescent="0.25">
      <c r="A388" s="19" t="s">
        <v>253</v>
      </c>
    </row>
    <row r="389" spans="1:1" x14ac:dyDescent="0.25">
      <c r="A389" s="19" t="s">
        <v>254</v>
      </c>
    </row>
    <row r="390" spans="1:1" x14ac:dyDescent="0.25">
      <c r="A390" s="19" t="s">
        <v>255</v>
      </c>
    </row>
    <row r="391" spans="1:1" x14ac:dyDescent="0.25">
      <c r="A391" s="19" t="s">
        <v>256</v>
      </c>
    </row>
    <row r="392" spans="1:1" x14ac:dyDescent="0.25">
      <c r="A392" s="19" t="s">
        <v>150</v>
      </c>
    </row>
    <row r="393" spans="1:1" x14ac:dyDescent="0.25">
      <c r="A393" s="19" t="s">
        <v>151</v>
      </c>
    </row>
    <row r="394" spans="1:1" x14ac:dyDescent="0.25">
      <c r="A394" s="19" t="s">
        <v>257</v>
      </c>
    </row>
    <row r="395" spans="1:1" x14ac:dyDescent="0.25">
      <c r="A395" s="19" t="s">
        <v>152</v>
      </c>
    </row>
    <row r="396" spans="1:1" x14ac:dyDescent="0.25">
      <c r="A396" s="19" t="s">
        <v>258</v>
      </c>
    </row>
    <row r="397" spans="1:1" x14ac:dyDescent="0.25">
      <c r="A397" s="19" t="s">
        <v>259</v>
      </c>
    </row>
    <row r="398" spans="1:1" x14ac:dyDescent="0.25">
      <c r="A398" s="19" t="s">
        <v>260</v>
      </c>
    </row>
    <row r="399" spans="1:1" x14ac:dyDescent="0.25">
      <c r="A399" s="19" t="s">
        <v>261</v>
      </c>
    </row>
    <row r="400" spans="1:1" x14ac:dyDescent="0.25">
      <c r="A400" s="19" t="s">
        <v>158</v>
      </c>
    </row>
    <row r="401" spans="1:1" x14ac:dyDescent="0.25">
      <c r="A401" s="19" t="s">
        <v>159</v>
      </c>
    </row>
    <row r="402" spans="1:1" x14ac:dyDescent="0.25">
      <c r="A402" s="19" t="s">
        <v>160</v>
      </c>
    </row>
    <row r="403" spans="1:1" x14ac:dyDescent="0.25">
      <c r="A403" s="19" t="s">
        <v>161</v>
      </c>
    </row>
    <row r="404" spans="1:1" x14ac:dyDescent="0.25">
      <c r="A404" s="19" t="s">
        <v>262</v>
      </c>
    </row>
    <row r="405" spans="1:1" x14ac:dyDescent="0.25">
      <c r="A405" s="19" t="s">
        <v>263</v>
      </c>
    </row>
    <row r="406" spans="1:1" x14ac:dyDescent="0.25">
      <c r="A406" s="19" t="s">
        <v>163</v>
      </c>
    </row>
    <row r="407" spans="1:1" x14ac:dyDescent="0.25">
      <c r="A407" s="19" t="s">
        <v>264</v>
      </c>
    </row>
    <row r="408" spans="1:1" x14ac:dyDescent="0.25">
      <c r="A408" s="19" t="s">
        <v>265</v>
      </c>
    </row>
    <row r="409" spans="1:1" x14ac:dyDescent="0.25">
      <c r="A409" s="19" t="s">
        <v>266</v>
      </c>
    </row>
    <row r="410" spans="1:1" x14ac:dyDescent="0.25">
      <c r="A410" s="19" t="s">
        <v>267</v>
      </c>
    </row>
    <row r="411" spans="1:1" x14ac:dyDescent="0.25">
      <c r="A411" s="19" t="s">
        <v>268</v>
      </c>
    </row>
    <row r="412" spans="1:1" x14ac:dyDescent="0.25">
      <c r="A412" s="19" t="s">
        <v>269</v>
      </c>
    </row>
    <row r="413" spans="1:1" x14ac:dyDescent="0.25">
      <c r="A413" s="19" t="s">
        <v>270</v>
      </c>
    </row>
    <row r="414" spans="1:1" x14ac:dyDescent="0.25">
      <c r="A414" s="19" t="s">
        <v>271</v>
      </c>
    </row>
    <row r="415" spans="1:1" x14ac:dyDescent="0.25">
      <c r="A415" s="19" t="s">
        <v>272</v>
      </c>
    </row>
    <row r="416" spans="1:1" x14ac:dyDescent="0.25">
      <c r="A416" s="19" t="s">
        <v>273</v>
      </c>
    </row>
    <row r="417" spans="1:1" x14ac:dyDescent="0.25">
      <c r="A417" s="19" t="s">
        <v>274</v>
      </c>
    </row>
    <row r="418" spans="1:1" x14ac:dyDescent="0.25">
      <c r="A418" s="19" t="s">
        <v>275</v>
      </c>
    </row>
    <row r="419" spans="1:1" x14ac:dyDescent="0.25">
      <c r="A419" s="19" t="s">
        <v>276</v>
      </c>
    </row>
    <row r="420" spans="1:1" x14ac:dyDescent="0.25">
      <c r="A420" s="19" t="s">
        <v>277</v>
      </c>
    </row>
    <row r="421" spans="1:1" x14ac:dyDescent="0.25">
      <c r="A421" s="19" t="s">
        <v>278</v>
      </c>
    </row>
    <row r="422" spans="1:1" x14ac:dyDescent="0.25">
      <c r="A422" s="19" t="s">
        <v>279</v>
      </c>
    </row>
    <row r="423" spans="1:1" x14ac:dyDescent="0.25">
      <c r="A423" s="19" t="s">
        <v>280</v>
      </c>
    </row>
    <row r="425" spans="1:1" ht="15.5" x14ac:dyDescent="0.35">
      <c r="A425" s="17" t="s">
        <v>560</v>
      </c>
    </row>
    <row r="426" spans="1:1" x14ac:dyDescent="0.25">
      <c r="A426" s="19" t="s">
        <v>0</v>
      </c>
    </row>
    <row r="427" spans="1:1" x14ac:dyDescent="0.25">
      <c r="A427" s="19" t="s">
        <v>1</v>
      </c>
    </row>
    <row r="428" spans="1:1" x14ac:dyDescent="0.25">
      <c r="A428" s="19" t="s">
        <v>281</v>
      </c>
    </row>
    <row r="429" spans="1:1" x14ac:dyDescent="0.25">
      <c r="A429" s="19" t="s">
        <v>282</v>
      </c>
    </row>
    <row r="430" spans="1:1" x14ac:dyDescent="0.25">
      <c r="A430" s="19" t="s">
        <v>3</v>
      </c>
    </row>
    <row r="431" spans="1:1" x14ac:dyDescent="0.25">
      <c r="A431" s="19" t="s">
        <v>4</v>
      </c>
    </row>
    <row r="432" spans="1:1" x14ac:dyDescent="0.25">
      <c r="A432" s="19" t="s">
        <v>5</v>
      </c>
    </row>
    <row r="433" spans="1:1" x14ac:dyDescent="0.25">
      <c r="A433" s="19" t="s">
        <v>546</v>
      </c>
    </row>
    <row r="434" spans="1:1" x14ac:dyDescent="0.25">
      <c r="A434" s="19" t="s">
        <v>7</v>
      </c>
    </row>
    <row r="435" spans="1:1" x14ac:dyDescent="0.25">
      <c r="A435" s="19" t="s">
        <v>8</v>
      </c>
    </row>
    <row r="436" spans="1:1" x14ac:dyDescent="0.25">
      <c r="A436" s="19" t="s">
        <v>9</v>
      </c>
    </row>
    <row r="437" spans="1:1" x14ac:dyDescent="0.25">
      <c r="A437" s="19" t="s">
        <v>10</v>
      </c>
    </row>
    <row r="438" spans="1:1" x14ac:dyDescent="0.25">
      <c r="A438" s="19" t="s">
        <v>11</v>
      </c>
    </row>
    <row r="439" spans="1:1" x14ac:dyDescent="0.25">
      <c r="A439" s="19" t="s">
        <v>545</v>
      </c>
    </row>
    <row r="440" spans="1:1" x14ac:dyDescent="0.25">
      <c r="A440" s="19" t="s">
        <v>12</v>
      </c>
    </row>
    <row r="441" spans="1:1" x14ac:dyDescent="0.25">
      <c r="A441" s="19" t="s">
        <v>13</v>
      </c>
    </row>
    <row r="442" spans="1:1" x14ac:dyDescent="0.25">
      <c r="A442" s="19" t="s">
        <v>14</v>
      </c>
    </row>
    <row r="443" spans="1:1" x14ac:dyDescent="0.25">
      <c r="A443" s="19" t="s">
        <v>15</v>
      </c>
    </row>
    <row r="444" spans="1:1" x14ac:dyDescent="0.25">
      <c r="A444" s="19" t="s">
        <v>16</v>
      </c>
    </row>
    <row r="445" spans="1:1" x14ac:dyDescent="0.25">
      <c r="A445" s="19" t="s">
        <v>17</v>
      </c>
    </row>
    <row r="446" spans="1:1" x14ac:dyDescent="0.25">
      <c r="A446" s="19" t="s">
        <v>18</v>
      </c>
    </row>
    <row r="447" spans="1:1" x14ac:dyDescent="0.25">
      <c r="A447" s="19" t="s">
        <v>19</v>
      </c>
    </row>
    <row r="448" spans="1:1" x14ac:dyDescent="0.25">
      <c r="A448" s="19" t="s">
        <v>49</v>
      </c>
    </row>
    <row r="449" spans="1:1" x14ac:dyDescent="0.25">
      <c r="A449" s="19" t="s">
        <v>20</v>
      </c>
    </row>
    <row r="450" spans="1:1" ht="25" x14ac:dyDescent="0.25">
      <c r="A450" s="19" t="s">
        <v>21</v>
      </c>
    </row>
    <row r="451" spans="1:1" ht="25" x14ac:dyDescent="0.25">
      <c r="A451" s="19" t="s">
        <v>50</v>
      </c>
    </row>
    <row r="452" spans="1:1" x14ac:dyDescent="0.25">
      <c r="A452" s="19" t="s">
        <v>22</v>
      </c>
    </row>
    <row r="453" spans="1:1" x14ac:dyDescent="0.25">
      <c r="A453" s="19" t="s">
        <v>23</v>
      </c>
    </row>
    <row r="454" spans="1:1" x14ac:dyDescent="0.25">
      <c r="A454" s="19" t="s">
        <v>24</v>
      </c>
    </row>
    <row r="455" spans="1:1" x14ac:dyDescent="0.25">
      <c r="A455" s="19" t="s">
        <v>25</v>
      </c>
    </row>
    <row r="456" spans="1:1" x14ac:dyDescent="0.25">
      <c r="A456" s="19" t="s">
        <v>26</v>
      </c>
    </row>
    <row r="457" spans="1:1" x14ac:dyDescent="0.25">
      <c r="A457" s="19" t="s">
        <v>27</v>
      </c>
    </row>
    <row r="458" spans="1:1" x14ac:dyDescent="0.25">
      <c r="A458" s="19" t="s">
        <v>28</v>
      </c>
    </row>
    <row r="459" spans="1:1" x14ac:dyDescent="0.25">
      <c r="A459" s="19" t="s">
        <v>29</v>
      </c>
    </row>
    <row r="460" spans="1:1" x14ac:dyDescent="0.25">
      <c r="A460" s="19" t="s">
        <v>30</v>
      </c>
    </row>
    <row r="461" spans="1:1" x14ac:dyDescent="0.25">
      <c r="A461" s="19" t="s">
        <v>31</v>
      </c>
    </row>
    <row r="462" spans="1:1" x14ac:dyDescent="0.25">
      <c r="A462" s="19" t="s">
        <v>32</v>
      </c>
    </row>
    <row r="463" spans="1:1" x14ac:dyDescent="0.25">
      <c r="A463" s="19" t="s">
        <v>51</v>
      </c>
    </row>
    <row r="464" spans="1:1" x14ac:dyDescent="0.25">
      <c r="A464" s="19" t="s">
        <v>33</v>
      </c>
    </row>
    <row r="465" spans="1:1" x14ac:dyDescent="0.25">
      <c r="A465" s="19" t="s">
        <v>34</v>
      </c>
    </row>
    <row r="466" spans="1:1" x14ac:dyDescent="0.25">
      <c r="A466" s="19" t="s">
        <v>35</v>
      </c>
    </row>
    <row r="467" spans="1:1" x14ac:dyDescent="0.25">
      <c r="A467" s="19" t="s">
        <v>36</v>
      </c>
    </row>
    <row r="468" spans="1:1" x14ac:dyDescent="0.25">
      <c r="A468" s="19" t="s">
        <v>37</v>
      </c>
    </row>
    <row r="469" spans="1:1" x14ac:dyDescent="0.25">
      <c r="A469" s="19" t="s">
        <v>38</v>
      </c>
    </row>
    <row r="470" spans="1:1" x14ac:dyDescent="0.25">
      <c r="A470" s="19" t="s">
        <v>39</v>
      </c>
    </row>
    <row r="471" spans="1:1" x14ac:dyDescent="0.25">
      <c r="A471" s="19" t="s">
        <v>40</v>
      </c>
    </row>
    <row r="472" spans="1:1" x14ac:dyDescent="0.25">
      <c r="A472" s="19" t="s">
        <v>41</v>
      </c>
    </row>
    <row r="473" spans="1:1" x14ac:dyDescent="0.25">
      <c r="A473" s="19" t="s">
        <v>42</v>
      </c>
    </row>
    <row r="474" spans="1:1" x14ac:dyDescent="0.25">
      <c r="A474" s="19" t="s">
        <v>43</v>
      </c>
    </row>
    <row r="475" spans="1:1" x14ac:dyDescent="0.25">
      <c r="A475" s="19" t="s">
        <v>44</v>
      </c>
    </row>
    <row r="476" spans="1:1" x14ac:dyDescent="0.25">
      <c r="A476" s="19" t="s">
        <v>45</v>
      </c>
    </row>
    <row r="477" spans="1:1" x14ac:dyDescent="0.25">
      <c r="A477" s="19" t="s">
        <v>46</v>
      </c>
    </row>
    <row r="478" spans="1:1" x14ac:dyDescent="0.25">
      <c r="A478" s="1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F-GD-07 Impresión</vt:lpstr>
      <vt:lpstr>Listas</vt:lpstr>
      <vt:lpstr>'F-GD-07 Impresión'!Área_de_impresión</vt:lpstr>
      <vt:lpstr>'F-GD-07 Impresión'!Dependencias</vt:lpstr>
      <vt:lpstr>'F-GD-07 Impresión'!Títulos_a_imprimir</vt:lpstr>
    </vt:vector>
  </TitlesOfParts>
  <Company>RED DE SOLIDARIDAD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PlantillaInventarioBase</dc:title>
  <dc:creator>juanosorio@presidencia.gov.co</dc:creator>
  <cp:keywords>F-GD-07</cp:keywords>
  <cp:lastModifiedBy>Julian David Valencia Rios</cp:lastModifiedBy>
  <cp:lastPrinted>2023-06-26T15:35:52Z</cp:lastPrinted>
  <dcterms:created xsi:type="dcterms:W3CDTF">2005-07-07T14:37:06Z</dcterms:created>
  <dcterms:modified xsi:type="dcterms:W3CDTF">2024-09-19T20:39:02Z</dcterms:modified>
</cp:coreProperties>
</file>